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5" windowWidth="21720" windowHeight="12360" tabRatio="331"/>
  </bookViews>
  <sheets>
    <sheet name="4.1_forrasosszesito" sheetId="1" r:id="rId1"/>
    <sheet name="8.1._ütemezés" sheetId="3" r:id="rId2"/>
  </sheets>
  <definedNames>
    <definedName name="_xlnm.Print_Titles" localSheetId="0">'4.1_forrasosszesito'!$9:$9</definedName>
    <definedName name="_xlnm.Print_Titles" localSheetId="1">'8.1._ütemezés'!$A:$C,'8.1._ütemezés'!$7:$8</definedName>
    <definedName name="_xlnm.Print_Area" localSheetId="0">'4.1_forrasosszesito'!$A$6:$P$35</definedName>
    <definedName name="_xlnm.Print_Area" localSheetId="1">'8.1._ütemezés'!$A$2:$AH$25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P11" i="1"/>
  <c r="P10" i="1"/>
  <c r="G41" i="1" l="1"/>
  <c r="G21" i="1"/>
  <c r="D15" i="3" l="1"/>
  <c r="AG10" i="3" l="1"/>
  <c r="AG9" i="3"/>
  <c r="D21" i="3"/>
  <c r="D14" i="3"/>
  <c r="D24" i="3" l="1"/>
  <c r="D20" i="3"/>
  <c r="D19" i="3"/>
  <c r="D18" i="3"/>
  <c r="D17" i="3"/>
  <c r="D16" i="3"/>
  <c r="D13" i="3"/>
  <c r="D12" i="3"/>
  <c r="D11" i="3"/>
  <c r="D10" i="3"/>
  <c r="D9" i="3"/>
  <c r="AG22" i="3"/>
  <c r="AG23" i="3"/>
  <c r="AG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B4" i="3"/>
  <c r="AG21" i="3"/>
  <c r="AG20" i="3"/>
  <c r="AG19" i="3"/>
  <c r="AG18" i="3"/>
  <c r="AG17" i="3"/>
  <c r="AG16" i="3"/>
  <c r="AG15" i="3"/>
  <c r="AG14" i="3"/>
  <c r="AG13" i="3"/>
  <c r="AF25" i="3" s="1"/>
  <c r="AG12" i="3"/>
  <c r="AG11" i="3"/>
  <c r="AH12" i="3" l="1"/>
  <c r="AH15" i="3"/>
  <c r="AH19" i="3"/>
  <c r="AH24" i="3"/>
  <c r="AG25" i="3"/>
  <c r="AH9" i="3"/>
  <c r="AH16" i="3"/>
  <c r="AH18" i="3"/>
  <c r="AH14" i="3"/>
  <c r="AH20" i="3"/>
  <c r="AH11" i="3"/>
  <c r="AH17" i="3"/>
  <c r="AH13" i="3"/>
  <c r="AH21" i="3"/>
  <c r="AH10" i="3"/>
  <c r="K28" i="1"/>
  <c r="L28" i="1"/>
  <c r="M28" i="1"/>
  <c r="N28" i="1"/>
  <c r="O28" i="1"/>
  <c r="J28" i="1"/>
  <c r="I28" i="1"/>
  <c r="I33" i="1"/>
  <c r="D23" i="3"/>
  <c r="AH23" i="3" s="1"/>
  <c r="D22" i="3"/>
  <c r="AH22" i="3" s="1"/>
  <c r="D35" i="1"/>
  <c r="G33" i="1"/>
  <c r="D30" i="1" s="1"/>
  <c r="G28" i="1"/>
  <c r="D25" i="1" s="1"/>
  <c r="D23" i="1"/>
  <c r="D15" i="1"/>
  <c r="H20" i="1" s="1"/>
  <c r="G13" i="1"/>
  <c r="D10" i="1" s="1"/>
  <c r="G46" i="1" l="1"/>
  <c r="D37" i="1" s="1"/>
  <c r="D25" i="3"/>
  <c r="AH25" i="3"/>
  <c r="B10" i="1"/>
  <c r="P45" i="1"/>
  <c r="P43" i="1"/>
  <c r="P42" i="1"/>
  <c r="O41" i="1"/>
  <c r="N41" i="1"/>
  <c r="M41" i="1"/>
  <c r="L41" i="1"/>
  <c r="K41" i="1"/>
  <c r="J41" i="1"/>
  <c r="I41" i="1"/>
  <c r="P40" i="1"/>
  <c r="P39" i="1"/>
  <c r="P38" i="1"/>
  <c r="O37" i="1"/>
  <c r="N46" i="1"/>
  <c r="M46" i="1"/>
  <c r="I37" i="1"/>
  <c r="O46" i="1" l="1"/>
  <c r="I46" i="1"/>
  <c r="J46" i="1"/>
  <c r="K46" i="1"/>
  <c r="L46" i="1"/>
  <c r="H37" i="1"/>
  <c r="P37" i="1"/>
  <c r="P41" i="1"/>
  <c r="P31" i="1"/>
  <c r="P46" i="1" l="1"/>
  <c r="H45" i="1"/>
  <c r="H41" i="1"/>
  <c r="P19" i="1" l="1"/>
  <c r="P20" i="1"/>
  <c r="J21" i="1"/>
  <c r="P16" i="1"/>
  <c r="P17" i="1"/>
  <c r="P18" i="1"/>
  <c r="L33" i="1"/>
  <c r="M33" i="1"/>
  <c r="N33" i="1"/>
  <c r="O33" i="1"/>
  <c r="L13" i="1"/>
  <c r="M13" i="1"/>
  <c r="N13" i="1"/>
  <c r="O13" i="1"/>
  <c r="K21" i="1"/>
  <c r="L21" i="1"/>
  <c r="M21" i="1"/>
  <c r="N21" i="1"/>
  <c r="O21" i="1"/>
  <c r="P32" i="1" l="1"/>
  <c r="P12" i="1"/>
  <c r="P35" i="1"/>
  <c r="J33" i="1"/>
  <c r="K33" i="1"/>
  <c r="P30" i="1"/>
  <c r="P27" i="1"/>
  <c r="P25" i="1"/>
  <c r="P23" i="1"/>
  <c r="B24" i="1"/>
  <c r="P15" i="1"/>
  <c r="J13" i="1"/>
  <c r="K13" i="1"/>
  <c r="I13" i="1"/>
  <c r="P28" i="1" l="1"/>
  <c r="E37" i="1"/>
  <c r="H27" i="1"/>
  <c r="H10" i="1"/>
  <c r="H11" i="1"/>
  <c r="H12" i="1"/>
  <c r="P33" i="1"/>
  <c r="H19" i="1"/>
  <c r="H15" i="1"/>
  <c r="H25" i="1"/>
  <c r="P13" i="1"/>
  <c r="P21" i="1"/>
  <c r="B29" i="1" l="1"/>
  <c r="B2" i="1" s="1"/>
  <c r="E10" i="1"/>
  <c r="H30" i="1"/>
  <c r="H32" i="1"/>
  <c r="H31" i="1"/>
  <c r="E25" i="1"/>
  <c r="H23" i="1"/>
  <c r="E15" i="1"/>
  <c r="E23" i="1"/>
  <c r="E35" i="1" l="1"/>
  <c r="B5" i="3"/>
  <c r="H35" i="1"/>
  <c r="E30" i="1"/>
</calcChain>
</file>

<file path=xl/comments1.xml><?xml version="1.0" encoding="utf-8"?>
<comments xmlns="http://schemas.openxmlformats.org/spreadsheetml/2006/main">
  <authors>
    <author>Vér Ágnes</author>
  </authors>
  <commentList>
    <comment ref="H8" authorId="0">
      <text>
        <r>
          <rPr>
            <b/>
            <sz val="9"/>
            <color indexed="81"/>
            <rFont val="Tahoma"/>
            <family val="2"/>
            <charset val="238"/>
          </rPr>
          <t>Vér Ágnes: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Amennyiben még megoldható, javasolt a 3. negyedév és a 4. negyedév vonatkozásában megbontani a felhívásrok meghirdetésére tervezett forrásokat 80 -20%-os arányban. Később további pontosításra lesz lehetőség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</commentList>
</comments>
</file>

<file path=xl/sharedStrings.xml><?xml version="1.0" encoding="utf-8"?>
<sst xmlns="http://schemas.openxmlformats.org/spreadsheetml/2006/main" count="164" uniqueCount="85">
  <si>
    <t>Prioritás</t>
  </si>
  <si>
    <t>Priortiás keretösszege (MrdFt)</t>
  </si>
  <si>
    <t>Intézkedés (VMOP 2.0 alapján)</t>
  </si>
  <si>
    <t>Intézkedés forráskerete (MrdFt)</t>
  </si>
  <si>
    <t>Intézkedés aránya prioritáson belül (%)</t>
  </si>
  <si>
    <t>Forrásfelhasználási módok  keretösszege összesen  (MrdFt)</t>
  </si>
  <si>
    <t xml:space="preserve">1. PRIORITÁS: VERSENYKÉPES MEGYE </t>
  </si>
  <si>
    <t>1.1 Helyi gazdaságfejlesztés</t>
  </si>
  <si>
    <t>1.1.3 Helyi és térségi turizmusfejlesztés</t>
  </si>
  <si>
    <t>Összesen</t>
  </si>
  <si>
    <t>1.2 Településfejlesztés, települési szolgáltatások</t>
  </si>
  <si>
    <t>1.2.1 Élhető települések</t>
  </si>
  <si>
    <t>Összesen:</t>
  </si>
  <si>
    <t xml:space="preserve">2. PRIORITÁS: KLÍMABARÁT MEGYE </t>
  </si>
  <si>
    <t>2.1 Klímabarát megye</t>
  </si>
  <si>
    <t>3.1 Megyei és térségi fejlesztések (ESZA+ elemei)</t>
  </si>
  <si>
    <t>3. 2 Fenntartható városfejlesztés (ESZA+ elemei)</t>
  </si>
  <si>
    <t>Csapadékvíz</t>
  </si>
  <si>
    <t>Kerékpárút</t>
  </si>
  <si>
    <t>Köznevelés</t>
  </si>
  <si>
    <t>Egészégügyi alap-és szakrendelés</t>
  </si>
  <si>
    <t>Szociális alapszolgáltatás</t>
  </si>
  <si>
    <t>2. prioritás keretösszege (Mrd Ft)</t>
  </si>
  <si>
    <t>3. prioritás keretösszege (Mrd Ft)</t>
  </si>
  <si>
    <t>Óvodai fejlesztés</t>
  </si>
  <si>
    <t>Felhívás</t>
  </si>
  <si>
    <t>Tervezési tábla</t>
  </si>
  <si>
    <t>Ebből: Zöld infrastruktúra fejlesztése</t>
  </si>
  <si>
    <t>1. prioritás keretösszege 
(Mrd Ft)</t>
  </si>
  <si>
    <t>Megyei keretösszeg összesen (Mrd Ft):</t>
  </si>
  <si>
    <t>Felhívás/Tématerület forráskerete (MrdFt)</t>
  </si>
  <si>
    <t>Felhívás/Tématerület aránya intézkedésen belül (%)</t>
  </si>
  <si>
    <t>megye</t>
  </si>
  <si>
    <t xml:space="preserve">Megye: </t>
  </si>
  <si>
    <t>1.2.3 Belterületi utak fejlesztése</t>
  </si>
  <si>
    <t>1.1.2 4 és 5 számjegyű utak fejlesztése</t>
  </si>
  <si>
    <t>3.3.1 Gyermeknevelést támogató humán infrastruktúra fejlesztése</t>
  </si>
  <si>
    <t>3.3.2 Helyi egészségügyi és szociális infrastruktúra fejlesztése</t>
  </si>
  <si>
    <t xml:space="preserve"> Megyei ERFA összesen (Mrd Ft)</t>
  </si>
  <si>
    <t>Megyei ESZA összesen (Mrd Ft)</t>
  </si>
  <si>
    <t>3. PRIORITÁS: GONDOSKODÓ MEGYE</t>
  </si>
  <si>
    <t>1.3 Fenntartható városfejlesztés</t>
  </si>
  <si>
    <t>Bölcsődei fejlesztés</t>
  </si>
  <si>
    <t xml:space="preserve">ÜTEMEZÉS  </t>
  </si>
  <si>
    <t xml:space="preserve">Megye neve: </t>
  </si>
  <si>
    <t>Megye forráskerete (Mrd Ft):</t>
  </si>
  <si>
    <t>Összes forrás</t>
  </si>
  <si>
    <t>Ell.</t>
  </si>
  <si>
    <t xml:space="preserve">Prioritás </t>
  </si>
  <si>
    <t>Felhívások</t>
  </si>
  <si>
    <t xml:space="preserve">Felhívásra eső összeg </t>
  </si>
  <si>
    <t>1né</t>
  </si>
  <si>
    <t>2.né</t>
  </si>
  <si>
    <t>3.né</t>
  </si>
  <si>
    <t>4.né</t>
  </si>
  <si>
    <r>
      <t xml:space="preserve">Az ütemezés táblában a meghirdetések tervezett időpontjait (negyedéves bontásban) és összegét (a forrásösszesítő tábla egyéni számformátumával megegyező módon) szükséges rögzítenie a területi szereplőknek. Kizárólag a sárga cellák módosíthatóak. 
Kérjük, az AHoszlopban található ellenőrzés eredményét vegye figyelembe az ütemezés véglegesítése során!
</t>
    </r>
    <r>
      <rPr>
        <b/>
        <sz val="18"/>
        <rFont val="Calibri"/>
        <family val="2"/>
        <charset val="238"/>
      </rPr>
      <t xml:space="preserve">Kérjük, a táblázatot illessze be az ITP dokumentum 8. fejezetébe, kép formátumban. 
</t>
    </r>
  </si>
  <si>
    <t>3.3.3 Fenntartható városfejlesztés (bölcsőde, óvoda, köznevelés, egészségügyi alap- és szakrendelés, szoc. alapszolgáltatás)</t>
  </si>
  <si>
    <t>1.1.1 Helyi gazdaságfejlesztés</t>
  </si>
  <si>
    <t>1.2.2 Szociális célú városrehabilitáció (ERFA)</t>
  </si>
  <si>
    <t>1.3 Fenntartható városfejlesztés (1.3.1 és 1.3.2 konstrukciók összesen)</t>
  </si>
  <si>
    <t>2.1.1 Önkormányzati épületek energetikai korszerűsítése, energiaközösségek</t>
  </si>
  <si>
    <t>3.1.1 Megyei foglalkoztatási-gazdaságfejlesztési együttműködések</t>
  </si>
  <si>
    <t>3.1.3 Helyi humán fejlesztések</t>
  </si>
  <si>
    <t>2.1.1 Önkormányzati épületek energetikai korszerűsítése</t>
  </si>
  <si>
    <t>2.1.2 Fenntartható városfejlesztés (energetika)</t>
  </si>
  <si>
    <t>3.1.1 Megyei paktumok</t>
  </si>
  <si>
    <t>3.1.2 Szociális várorehabilitáció (ESZA+)</t>
  </si>
  <si>
    <t>3.1.3 Egyéb (közösségfejlesztés+sport+egyebek)</t>
  </si>
  <si>
    <t>3.2.1 Fenntartható városfejlesztés (ESZA+)</t>
  </si>
  <si>
    <t>3.3.3 Fenntartható városfejlesztés  (bölcsőde, óvoda, köznevelés, egészségügyi alap- és szakrendelés, szoc. alapszolgáltatás)</t>
  </si>
  <si>
    <t>1.3  Fenntartható városfejlesztés (1.3.1 és 1.3.2 felhívások)</t>
  </si>
  <si>
    <t>Alapadattábla</t>
  </si>
  <si>
    <t xml:space="preserve">3.3 Helyi és térségi közszolgáltatások (ERFA)
</t>
  </si>
  <si>
    <r>
      <rPr>
        <b/>
        <u/>
        <sz val="9"/>
        <color theme="1"/>
        <rFont val="Calibri"/>
        <family val="2"/>
        <charset val="238"/>
        <scheme val="minor"/>
      </rPr>
      <t xml:space="preserve">Kitöltési útmutató:
</t>
    </r>
    <r>
      <rPr>
        <b/>
        <u/>
        <sz val="9"/>
        <color rgb="FFFF0000"/>
        <rFont val="Calibri"/>
        <family val="2"/>
        <charset val="238"/>
        <scheme val="minor"/>
      </rPr>
      <t xml:space="preserve"> - Kérjük, hogy a "G" oszlopban szereplő adatok ne kerüljenek módosításra. Amennyiben a megye bármely adaton módosítani szeretne, előzetesen egyeztetnie szükséges az IH-val.  
- Kérjük a forrásfelhasználási módok oszlopainak feltöltését, a "G" oszlopban szereplő adatoknak megfelelően. A felesleges oszlopok törölhetőek. 
- A táblát forintban szükséges kitölteni, amely Mrd Ft-ban látszódik. A cellák formátuma nem módosítható. 
- Kérem, hogy oszlop beszúrásnál vagy törlésnél, ügyeljenek az "Összesítő" oszlopban szereplő képletek igazítására.
- A kiemelt kedvezményezetti forrásfelhasználási módra vonatkozóan egy oszlop kitöltése szükséges. Abban összevontan szükséges feltüntetni a megyei önkormányzat és a Magyar Közút forráskereteit. 
- Amennyiben a fettartható városfejlesztés körében több város kerül kijelölésre, egy oszlop kitöltése szükséges. Abban összevontan szükséges feltüntetni az elkülönített keretösszeget, nem kell városokra külön megbontani. </t>
    </r>
    <r>
      <rPr>
        <b/>
        <u/>
        <sz val="9"/>
        <color theme="1"/>
        <rFont val="Calibri"/>
        <family val="2"/>
        <charset val="238"/>
        <scheme val="minor"/>
      </rPr>
      <t xml:space="preserve">
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/>
    </r>
  </si>
  <si>
    <t>Jász-Nagykun-Szolnok</t>
  </si>
  <si>
    <t>3.2.1 Fenntartható városfejlesztés</t>
  </si>
  <si>
    <t>2.1.2 Fenntartható városfejlesztés  (energetika)</t>
  </si>
  <si>
    <t>3.1.2 Szociális célú városrehabilitáció</t>
  </si>
  <si>
    <t>Forrásfelhasználási mód I. (TK1 Szolnok Megyei Jogú Város és településegyüttese) (Fenntarható városfejlesztés) keretösszege (MrdFt)</t>
  </si>
  <si>
    <t>Forrásfelhasználási mód II. (TK2 Jászberény térsége)
keretösszege (MrdFt)</t>
  </si>
  <si>
    <t>Forrásfelhasználási mód III. (TK3 Törökszentmiklós térsége - Mezőtúr térsége - Kunszentmárton térsége) 
keretösszege (MrdFt)</t>
  </si>
  <si>
    <t>Forrásfelhasználási mód IV. (TK4
Karcag térsége - Tiszafüred térsége)
keretösszege (MrdFt)</t>
  </si>
  <si>
    <t>Forrásfelhasználási mód V. (TK5 Kunhegyes térsége)
keretösszege (MrdFt)</t>
  </si>
  <si>
    <t>Forrásfelhasználási mód VI. (TK6 Jászapáti térsége)
keretösszege (MrdFt)</t>
  </si>
  <si>
    <t>Forrásfelhasználási mód VII. (Kiemelt Kedvezményezettek: Magyar Közút Zrt., Megyei Önkormányzat paktum)
keretösszege (MrdFt)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</si>
</sst>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0.000,,,"/>
    <numFmt numFmtId="165" formatCode="0.0%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</font>
    <font>
      <b/>
      <u/>
      <sz val="9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Border="1" applyAlignment="1">
      <alignment horizontal="left" wrapText="1"/>
    </xf>
    <xf numFmtId="2" fontId="5" fillId="0" borderId="0" xfId="0" applyNumberFormat="1" applyFont="1"/>
    <xf numFmtId="16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>
      <alignment horizontal="left" vertical="center" wrapText="1"/>
    </xf>
    <xf numFmtId="2" fontId="3" fillId="5" borderId="0" xfId="0" applyNumberFormat="1" applyFont="1" applyFill="1" applyBorder="1" applyAlignment="1">
      <alignment horizontal="left" wrapText="1"/>
    </xf>
    <xf numFmtId="2" fontId="3" fillId="5" borderId="0" xfId="0" applyNumberFormat="1" applyFont="1" applyFill="1" applyBorder="1"/>
    <xf numFmtId="0" fontId="3" fillId="5" borderId="0" xfId="0" applyFont="1" applyFill="1" applyBorder="1"/>
    <xf numFmtId="2" fontId="3" fillId="5" borderId="0" xfId="0" applyNumberFormat="1" applyFont="1" applyFill="1"/>
    <xf numFmtId="0" fontId="3" fillId="5" borderId="0" xfId="0" applyFont="1" applyFill="1"/>
    <xf numFmtId="0" fontId="5" fillId="0" borderId="1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164" fontId="3" fillId="5" borderId="7" xfId="2" applyNumberFormat="1" applyFont="1" applyFill="1" applyBorder="1" applyAlignment="1" applyProtection="1">
      <alignment horizontal="center" vertical="center" wrapText="1"/>
      <protection locked="0"/>
    </xf>
    <xf numFmtId="164" fontId="3" fillId="5" borderId="3" xfId="2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/>
    <xf numFmtId="0" fontId="6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2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wrapText="1"/>
    </xf>
    <xf numFmtId="2" fontId="5" fillId="5" borderId="0" xfId="0" applyNumberFormat="1" applyFont="1" applyFill="1" applyBorder="1" applyAlignment="1">
      <alignment horizontal="center" wrapText="1"/>
    </xf>
    <xf numFmtId="2" fontId="5" fillId="5" borderId="0" xfId="0" applyNumberFormat="1" applyFont="1" applyFill="1" applyBorder="1" applyAlignment="1">
      <alignment horizontal="left" wrapText="1"/>
    </xf>
    <xf numFmtId="2" fontId="5" fillId="5" borderId="0" xfId="0" applyNumberFormat="1" applyFont="1" applyFill="1"/>
    <xf numFmtId="2" fontId="5" fillId="5" borderId="0" xfId="0" applyNumberFormat="1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0" xfId="0" applyNumberFormat="1" applyFont="1" applyFill="1" applyBorder="1"/>
    <xf numFmtId="0" fontId="5" fillId="5" borderId="0" xfId="0" applyFont="1" applyFill="1" applyBorder="1"/>
    <xf numFmtId="164" fontId="3" fillId="6" borderId="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5" borderId="0" xfId="0" applyFill="1" applyProtection="1"/>
    <xf numFmtId="0" fontId="0" fillId="0" borderId="0" xfId="0" applyProtection="1"/>
    <xf numFmtId="0" fontId="11" fillId="9" borderId="3" xfId="0" applyFont="1" applyFill="1" applyBorder="1" applyAlignment="1" applyProtection="1">
      <alignment vertical="center" wrapText="1"/>
    </xf>
    <xf numFmtId="0" fontId="0" fillId="5" borderId="27" xfId="0" applyFill="1" applyBorder="1" applyAlignment="1" applyProtection="1">
      <alignment horizontal="center" vertical="center" wrapText="1"/>
    </xf>
    <xf numFmtId="0" fontId="0" fillId="5" borderId="0" xfId="0" applyFill="1" applyBorder="1" applyProtection="1"/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vertical="center"/>
    </xf>
    <xf numFmtId="0" fontId="12" fillId="4" borderId="2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wrapText="1"/>
    </xf>
    <xf numFmtId="0" fontId="9" fillId="2" borderId="3" xfId="0" applyFont="1" applyFill="1" applyBorder="1" applyAlignment="1" applyProtection="1">
      <alignment horizontal="center"/>
    </xf>
    <xf numFmtId="164" fontId="9" fillId="9" borderId="3" xfId="0" applyNumberFormat="1" applyFont="1" applyFill="1" applyBorder="1" applyAlignment="1" applyProtection="1">
      <alignment horizontal="center" vertical="center"/>
    </xf>
    <xf numFmtId="164" fontId="0" fillId="2" borderId="3" xfId="0" applyNumberFormat="1" applyFill="1" applyBorder="1" applyAlignment="1" applyProtection="1">
      <alignment horizontal="center" vertical="center"/>
    </xf>
    <xf numFmtId="164" fontId="0" fillId="10" borderId="3" xfId="0" applyNumberFormat="1" applyFill="1" applyBorder="1" applyAlignment="1" applyProtection="1">
      <alignment horizontal="center"/>
    </xf>
    <xf numFmtId="164" fontId="9" fillId="9" borderId="3" xfId="0" applyNumberFormat="1" applyFont="1" applyFill="1" applyBorder="1" applyAlignment="1" applyProtection="1">
      <alignment horizontal="center" wrapText="1"/>
    </xf>
    <xf numFmtId="164" fontId="14" fillId="7" borderId="0" xfId="0" applyNumberFormat="1" applyFont="1" applyFill="1" applyAlignment="1" applyProtection="1">
      <alignment horizontal="center"/>
      <protection locked="0"/>
    </xf>
    <xf numFmtId="164" fontId="9" fillId="10" borderId="3" xfId="0" applyNumberFormat="1" applyFont="1" applyFill="1" applyBorder="1" applyProtection="1"/>
    <xf numFmtId="164" fontId="0" fillId="10" borderId="3" xfId="0" applyNumberFormat="1" applyFill="1" applyBorder="1" applyProtection="1"/>
    <xf numFmtId="0" fontId="5" fillId="7" borderId="8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vertical="center" wrapText="1"/>
    </xf>
    <xf numFmtId="0" fontId="5" fillId="7" borderId="11" xfId="0" applyFont="1" applyFill="1" applyBorder="1" applyAlignment="1">
      <alignment vertical="center" wrapText="1"/>
    </xf>
    <xf numFmtId="0" fontId="5" fillId="7" borderId="21" xfId="0" applyFont="1" applyFill="1" applyBorder="1" applyAlignment="1">
      <alignment vertical="center" wrapText="1"/>
    </xf>
    <xf numFmtId="0" fontId="5" fillId="7" borderId="22" xfId="0" applyFont="1" applyFill="1" applyBorder="1" applyAlignment="1">
      <alignment vertical="center" wrapText="1"/>
    </xf>
    <xf numFmtId="0" fontId="5" fillId="5" borderId="19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vertical="center" wrapText="1"/>
    </xf>
    <xf numFmtId="164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left" wrapText="1"/>
    </xf>
    <xf numFmtId="2" fontId="3" fillId="5" borderId="0" xfId="0" applyNumberFormat="1" applyFont="1" applyFill="1" applyBorder="1" applyAlignment="1" applyProtection="1">
      <alignment horizontal="left" wrapText="1"/>
    </xf>
    <xf numFmtId="164" fontId="2" fillId="5" borderId="1" xfId="1" applyNumberFormat="1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2" fontId="2" fillId="2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3" fillId="6" borderId="3" xfId="0" applyFont="1" applyFill="1" applyBorder="1" applyAlignment="1" applyProtection="1">
      <alignment horizontal="left" vertical="center" wrapText="1"/>
    </xf>
    <xf numFmtId="164" fontId="3" fillId="6" borderId="3" xfId="0" applyNumberFormat="1" applyFont="1" applyFill="1" applyBorder="1" applyAlignment="1" applyProtection="1">
      <alignment horizontal="center" vertical="center" wrapText="1"/>
    </xf>
    <xf numFmtId="165" fontId="3" fillId="6" borderId="3" xfId="2" applyNumberFormat="1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164" fontId="2" fillId="6" borderId="3" xfId="0" applyNumberFormat="1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164" fontId="2" fillId="5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164" fontId="2" fillId="6" borderId="7" xfId="0" applyNumberFormat="1" applyFont="1" applyFill="1" applyBorder="1" applyAlignment="1" applyProtection="1">
      <alignment horizontal="center" vertical="center" wrapText="1"/>
    </xf>
    <xf numFmtId="165" fontId="2" fillId="6" borderId="7" xfId="2" applyNumberFormat="1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vertical="center" wrapText="1"/>
    </xf>
    <xf numFmtId="164" fontId="3" fillId="6" borderId="7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164" fontId="2" fillId="6" borderId="3" xfId="0" applyNumberFormat="1" applyFont="1" applyFill="1" applyBorder="1" applyAlignment="1" applyProtection="1">
      <alignment horizontal="center" vertical="center" wrapText="1"/>
    </xf>
    <xf numFmtId="165" fontId="2" fillId="6" borderId="3" xfId="2" applyNumberFormat="1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5" borderId="10" xfId="2" applyNumberFormat="1" applyFont="1" applyFill="1" applyBorder="1" applyAlignment="1" applyProtection="1">
      <alignment horizontal="center"/>
      <protection locked="0"/>
    </xf>
    <xf numFmtId="164" fontId="2" fillId="5" borderId="3" xfId="2" applyNumberFormat="1" applyFont="1" applyFill="1" applyBorder="1" applyAlignment="1" applyProtection="1">
      <alignment horizontal="center" vertical="center" wrapText="1"/>
      <protection locked="0"/>
    </xf>
    <xf numFmtId="164" fontId="2" fillId="5" borderId="3" xfId="2" applyNumberFormat="1" applyFont="1" applyFill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3" xfId="2" applyNumberFormat="1" applyFont="1" applyFill="1" applyBorder="1" applyAlignment="1" applyProtection="1">
      <alignment horizontal="center"/>
      <protection locked="0"/>
    </xf>
    <xf numFmtId="164" fontId="8" fillId="5" borderId="3" xfId="2" applyNumberFormat="1" applyFont="1" applyFill="1" applyBorder="1" applyAlignment="1" applyProtection="1">
      <alignment horizontal="center"/>
      <protection locked="0"/>
    </xf>
    <xf numFmtId="164" fontId="2" fillId="0" borderId="3" xfId="2" applyNumberFormat="1" applyFont="1" applyFill="1" applyBorder="1" applyAlignment="1" applyProtection="1">
      <alignment horizontal="center" vertical="center" wrapText="1"/>
      <protection locked="0"/>
    </xf>
    <xf numFmtId="164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3" xfId="2" applyNumberFormat="1" applyFont="1" applyFill="1" applyBorder="1" applyAlignment="1" applyProtection="1">
      <alignment vertical="center" wrapText="1"/>
      <protection locked="0"/>
    </xf>
    <xf numFmtId="164" fontId="3" fillId="6" borderId="3" xfId="2" applyNumberFormat="1" applyFont="1" applyFill="1" applyBorder="1" applyAlignment="1" applyProtection="1">
      <alignment horizontal="left" vertical="center" wrapText="1"/>
      <protection locked="0"/>
    </xf>
    <xf numFmtId="164" fontId="8" fillId="5" borderId="3" xfId="2" applyNumberFormat="1" applyFont="1" applyFill="1" applyBorder="1" applyAlignment="1" applyProtection="1">
      <alignment horizontal="center" vertical="center"/>
      <protection locked="0"/>
    </xf>
    <xf numFmtId="164" fontId="2" fillId="5" borderId="4" xfId="2" applyNumberFormat="1" applyFont="1" applyFill="1" applyBorder="1" applyAlignment="1" applyProtection="1">
      <alignment horizontal="center" vertical="center" wrapText="1"/>
      <protection locked="0"/>
    </xf>
    <xf numFmtId="164" fontId="2" fillId="0" borderId="4" xfId="2" applyNumberFormat="1" applyFont="1" applyFill="1" applyBorder="1" applyAlignment="1" applyProtection="1">
      <alignment horizontal="center" vertical="center" wrapText="1"/>
      <protection locked="0"/>
    </xf>
    <xf numFmtId="164" fontId="2" fillId="5" borderId="13" xfId="2" applyNumberFormat="1" applyFont="1" applyFill="1" applyBorder="1" applyAlignment="1" applyProtection="1">
      <alignment horizontal="center" vertical="center"/>
      <protection locked="0"/>
    </xf>
    <xf numFmtId="164" fontId="2" fillId="5" borderId="3" xfId="2" applyNumberFormat="1" applyFont="1" applyFill="1" applyBorder="1" applyAlignment="1" applyProtection="1">
      <alignment horizontal="center" vertical="center"/>
      <protection locked="0"/>
    </xf>
    <xf numFmtId="164" fontId="2" fillId="6" borderId="4" xfId="2" applyNumberFormat="1" applyFont="1" applyFill="1" applyBorder="1" applyAlignment="1" applyProtection="1">
      <alignment horizontal="center" vertical="center" wrapText="1"/>
      <protection locked="0"/>
    </xf>
    <xf numFmtId="164" fontId="2" fillId="5" borderId="4" xfId="2" applyNumberFormat="1" applyFont="1" applyFill="1" applyBorder="1" applyAlignment="1" applyProtection="1">
      <alignment horizontal="center"/>
      <protection locked="0"/>
    </xf>
    <xf numFmtId="2" fontId="5" fillId="5" borderId="0" xfId="0" applyNumberFormat="1" applyFont="1" applyFill="1" applyBorder="1" applyAlignment="1" applyProtection="1">
      <alignment horizontal="left" vertical="top" wrapText="1"/>
      <protection locked="0"/>
    </xf>
    <xf numFmtId="2" fontId="5" fillId="5" borderId="0" xfId="0" applyNumberFormat="1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2" fillId="2" borderId="25" xfId="0" applyFont="1" applyFill="1" applyBorder="1" applyAlignment="1" applyProtection="1">
      <alignment vertical="center" wrapText="1"/>
    </xf>
    <xf numFmtId="0" fontId="2" fillId="2" borderId="26" xfId="0" applyFont="1" applyFill="1" applyBorder="1" applyAlignment="1" applyProtection="1">
      <alignment vertical="center" wrapText="1"/>
    </xf>
    <xf numFmtId="0" fontId="2" fillId="5" borderId="27" xfId="0" applyFont="1" applyFill="1" applyBorder="1" applyAlignment="1" applyProtection="1">
      <alignment vertical="center" wrapText="1"/>
    </xf>
    <xf numFmtId="0" fontId="2" fillId="5" borderId="0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wrapText="1"/>
    </xf>
    <xf numFmtId="164" fontId="2" fillId="5" borderId="0" xfId="1" applyNumberFormat="1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center" vertical="center"/>
    </xf>
    <xf numFmtId="165" fontId="3" fillId="6" borderId="7" xfId="0" applyNumberFormat="1" applyFont="1" applyFill="1" applyBorder="1" applyAlignment="1" applyProtection="1">
      <alignment vertical="center" wrapText="1"/>
    </xf>
    <xf numFmtId="165" fontId="2" fillId="6" borderId="4" xfId="2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5" fontId="2" fillId="4" borderId="3" xfId="2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left" vertical="center" wrapText="1"/>
    </xf>
    <xf numFmtId="165" fontId="2" fillId="4" borderId="4" xfId="2" applyNumberFormat="1" applyFont="1" applyFill="1" applyBorder="1" applyAlignment="1" applyProtection="1">
      <alignment horizontal="center" vertical="center" wrapText="1"/>
    </xf>
    <xf numFmtId="165" fontId="2" fillId="4" borderId="10" xfId="2" applyNumberFormat="1" applyFont="1" applyFill="1" applyBorder="1" applyAlignment="1" applyProtection="1">
      <alignment horizontal="center" vertical="center" wrapText="1"/>
    </xf>
    <xf numFmtId="164" fontId="9" fillId="9" borderId="3" xfId="0" applyNumberFormat="1" applyFont="1" applyFill="1" applyBorder="1" applyAlignment="1" applyProtection="1">
      <alignment horizontal="center"/>
    </xf>
    <xf numFmtId="164" fontId="0" fillId="7" borderId="3" xfId="0" applyNumberFormat="1" applyFill="1" applyBorder="1" applyAlignment="1" applyProtection="1">
      <alignment horizontal="center"/>
      <protection locked="0"/>
    </xf>
    <xf numFmtId="164" fontId="14" fillId="7" borderId="3" xfId="0" applyNumberFormat="1" applyFont="1" applyFill="1" applyBorder="1" applyAlignment="1" applyProtection="1">
      <alignment horizontal="center"/>
      <protection locked="0"/>
    </xf>
    <xf numFmtId="164" fontId="15" fillId="7" borderId="3" xfId="0" applyNumberFormat="1" applyFont="1" applyFill="1" applyBorder="1" applyAlignment="1" applyProtection="1">
      <alignment horizontal="center"/>
      <protection locked="0"/>
    </xf>
    <xf numFmtId="164" fontId="9" fillId="10" borderId="3" xfId="0" applyNumberFormat="1" applyFont="1" applyFill="1" applyBorder="1" applyAlignment="1" applyProtection="1">
      <alignment horizontal="center"/>
    </xf>
    <xf numFmtId="164" fontId="9" fillId="7" borderId="3" xfId="0" applyNumberFormat="1" applyFont="1" applyFill="1" applyBorder="1" applyAlignment="1" applyProtection="1">
      <alignment horizontal="right"/>
      <protection locked="0"/>
    </xf>
    <xf numFmtId="0" fontId="5" fillId="7" borderId="5" xfId="0" applyFont="1" applyFill="1" applyBorder="1" applyAlignment="1">
      <alignment vertical="center" wrapText="1"/>
    </xf>
    <xf numFmtId="0" fontId="5" fillId="7" borderId="19" xfId="0" applyFont="1" applyFill="1" applyBorder="1" applyAlignment="1">
      <alignment vertical="center" wrapText="1"/>
    </xf>
    <xf numFmtId="0" fontId="2" fillId="5" borderId="0" xfId="0" applyFont="1" applyFill="1" applyBorder="1" applyAlignment="1" applyProtection="1">
      <alignment horizontal="left" vertical="center" wrapText="1"/>
    </xf>
    <xf numFmtId="165" fontId="2" fillId="4" borderId="4" xfId="2" applyNumberFormat="1" applyFont="1" applyFill="1" applyBorder="1" applyAlignment="1" applyProtection="1">
      <alignment horizontal="center" vertical="center" wrapText="1"/>
    </xf>
    <xf numFmtId="165" fontId="2" fillId="4" borderId="9" xfId="2" applyNumberFormat="1" applyFont="1" applyFill="1" applyBorder="1" applyAlignment="1" applyProtection="1">
      <alignment horizontal="center" vertical="center" wrapText="1"/>
    </xf>
    <xf numFmtId="165" fontId="2" fillId="4" borderId="10" xfId="2" applyNumberFormat="1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 applyProtection="1">
      <alignment horizontal="center" vertical="center" wrapText="1"/>
    </xf>
    <xf numFmtId="165" fontId="2" fillId="4" borderId="7" xfId="2" applyNumberFormat="1" applyFont="1" applyFill="1" applyBorder="1" applyAlignment="1" applyProtection="1">
      <alignment horizontal="center" vertical="center" wrapText="1"/>
    </xf>
    <xf numFmtId="165" fontId="2" fillId="4" borderId="3" xfId="2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Alignment="1" applyProtection="1">
      <alignment horizontal="center" vertical="center" wrapText="1"/>
    </xf>
    <xf numFmtId="164" fontId="2" fillId="3" borderId="9" xfId="0" applyNumberFormat="1" applyFont="1" applyFill="1" applyBorder="1" applyAlignment="1" applyProtection="1">
      <alignment horizontal="center" vertical="center" wrapText="1"/>
    </xf>
    <xf numFmtId="164" fontId="2" fillId="3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 wrapText="1"/>
    </xf>
    <xf numFmtId="164" fontId="2" fillId="3" borderId="10" xfId="0" applyNumberFormat="1" applyFont="1" applyFill="1" applyBorder="1" applyAlignment="1" applyProtection="1">
      <alignment horizontal="center" vertical="center" wrapText="1"/>
    </xf>
    <xf numFmtId="0" fontId="10" fillId="9" borderId="31" xfId="0" applyFont="1" applyFill="1" applyBorder="1" applyAlignment="1" applyProtection="1">
      <alignment horizontal="center" vertical="center"/>
    </xf>
    <xf numFmtId="0" fontId="10" fillId="9" borderId="30" xfId="0" applyFont="1" applyFill="1" applyBorder="1" applyAlignment="1" applyProtection="1">
      <alignment horizontal="center" vertical="center"/>
    </xf>
    <xf numFmtId="0" fontId="0" fillId="9" borderId="25" xfId="0" applyFill="1" applyBorder="1" applyAlignment="1" applyProtection="1">
      <alignment horizontal="center" vertical="center" wrapText="1"/>
    </xf>
    <xf numFmtId="0" fontId="0" fillId="9" borderId="26" xfId="0" applyFill="1" applyBorder="1" applyAlignment="1" applyProtection="1">
      <alignment horizontal="center" vertical="center" wrapText="1"/>
    </xf>
    <xf numFmtId="0" fontId="13" fillId="2" borderId="25" xfId="0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 applyProtection="1">
      <alignment horizontal="center" vertical="center" wrapText="1"/>
    </xf>
    <xf numFmtId="0" fontId="13" fillId="2" borderId="26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3" xfId="0" applyFont="1" applyFill="1" applyBorder="1" applyAlignment="1" applyProtection="1">
      <alignment horizontal="center" vertical="center" wrapText="1"/>
    </xf>
    <xf numFmtId="0" fontId="13" fillId="2" borderId="29" xfId="0" applyFont="1" applyFill="1" applyBorder="1" applyAlignment="1" applyProtection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</xf>
    <xf numFmtId="0" fontId="0" fillId="10" borderId="31" xfId="0" applyFill="1" applyBorder="1" applyAlignment="1" applyProtection="1">
      <alignment horizontal="center" vertical="center" wrapText="1"/>
    </xf>
    <xf numFmtId="0" fontId="0" fillId="10" borderId="3" xfId="0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9" fillId="9" borderId="15" xfId="0" applyFont="1" applyFill="1" applyBorder="1" applyAlignment="1" applyProtection="1">
      <alignment horizontal="left" vertical="center" wrapText="1"/>
    </xf>
    <xf numFmtId="0" fontId="9" fillId="9" borderId="26" xfId="0" applyFont="1" applyFill="1" applyBorder="1" applyAlignment="1" applyProtection="1">
      <alignment horizontal="left" vertical="center" wrapText="1"/>
    </xf>
    <xf numFmtId="0" fontId="9" fillId="9" borderId="3" xfId="0" applyFont="1" applyFill="1" applyBorder="1" applyAlignment="1" applyProtection="1">
      <alignment horizontal="left" vertical="center" wrapText="1"/>
    </xf>
    <xf numFmtId="0" fontId="16" fillId="4" borderId="8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vertical="center" wrapText="1"/>
    </xf>
    <xf numFmtId="0" fontId="9" fillId="9" borderId="38" xfId="0" applyFont="1" applyFill="1" applyBorder="1" applyAlignment="1" applyProtection="1">
      <alignment horizontal="left" vertical="center" wrapText="1"/>
    </xf>
    <xf numFmtId="0" fontId="9" fillId="9" borderId="39" xfId="0" applyFont="1" applyFill="1" applyBorder="1" applyAlignment="1" applyProtection="1">
      <alignment horizontal="left" vertical="center" wrapText="1"/>
    </xf>
    <xf numFmtId="0" fontId="9" fillId="9" borderId="34" xfId="0" applyFont="1" applyFill="1" applyBorder="1" applyAlignment="1" applyProtection="1">
      <alignment horizontal="center" vertical="center" wrapText="1"/>
    </xf>
    <xf numFmtId="0" fontId="9" fillId="9" borderId="35" xfId="0" applyFont="1" applyFill="1" applyBorder="1" applyAlignment="1" applyProtection="1">
      <alignment horizontal="center" vertical="center" wrapText="1"/>
    </xf>
    <xf numFmtId="0" fontId="9" fillId="9" borderId="36" xfId="0" applyFont="1" applyFill="1" applyBorder="1" applyAlignment="1" applyProtection="1">
      <alignment horizontal="center" vertical="center" wrapText="1"/>
    </xf>
    <xf numFmtId="0" fontId="9" fillId="9" borderId="37" xfId="0" applyFont="1" applyFill="1" applyBorder="1" applyAlignment="1" applyProtection="1">
      <alignment horizontal="center" vertical="center" wrapText="1"/>
    </xf>
    <xf numFmtId="0" fontId="9" fillId="9" borderId="15" xfId="0" applyFont="1" applyFill="1" applyBorder="1" applyAlignment="1" applyProtection="1">
      <alignment horizontal="left" vertical="center"/>
    </xf>
    <xf numFmtId="0" fontId="9" fillId="9" borderId="26" xfId="0" applyFont="1" applyFill="1" applyBorder="1" applyAlignment="1" applyProtection="1">
      <alignment horizontal="left" vertical="center"/>
    </xf>
  </cellXfs>
  <cellStyles count="3">
    <cellStyle name="Ezres" xfId="1" builtinId="3"/>
    <cellStyle name="Normál" xfId="0" builtinId="0"/>
    <cellStyle name="Százalék" xfId="2" builtinId="5"/>
  </cellStyles>
  <dxfs count="10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tabSelected="1" zoomScaleNormal="100" workbookViewId="0">
      <selection activeCell="P43" sqref="P43"/>
    </sheetView>
  </sheetViews>
  <sheetFormatPr defaultColWidth="0" defaultRowHeight="12" zeroHeight="1" x14ac:dyDescent="0.2"/>
  <cols>
    <col min="1" max="1" width="16.7109375" style="5" customWidth="1"/>
    <col min="2" max="2" width="16.28515625" style="6" customWidth="1"/>
    <col min="3" max="3" width="28.5703125" style="7" customWidth="1"/>
    <col min="4" max="4" width="19.42578125" style="8" customWidth="1"/>
    <col min="5" max="5" width="25.85546875" style="7" customWidth="1"/>
    <col min="6" max="6" width="46.7109375" style="7" customWidth="1"/>
    <col min="7" max="7" width="20.140625" style="9" customWidth="1"/>
    <col min="8" max="8" width="24.42578125" style="7" customWidth="1"/>
    <col min="9" max="9" width="24.42578125" style="9" customWidth="1"/>
    <col min="10" max="10" width="26.85546875" style="10" customWidth="1"/>
    <col min="11" max="15" width="27" style="10" customWidth="1"/>
    <col min="16" max="16" width="28.140625" style="1" customWidth="1"/>
    <col min="17" max="17" width="9.140625" style="25" customWidth="1"/>
    <col min="18" max="19" width="0" style="1" hidden="1" customWidth="1"/>
    <col min="20" max="21" width="0" style="1" hidden="1"/>
    <col min="22" max="16384" width="9.140625" style="1" hidden="1"/>
  </cols>
  <sheetData>
    <row r="1" spans="1:17" ht="27.75" customHeight="1" x14ac:dyDescent="0.2">
      <c r="A1" s="124" t="s">
        <v>33</v>
      </c>
      <c r="B1" s="125" t="s">
        <v>74</v>
      </c>
      <c r="C1" s="126"/>
      <c r="D1" s="127"/>
      <c r="E1" s="152"/>
      <c r="F1" s="152"/>
      <c r="G1" s="152"/>
      <c r="H1" s="152"/>
      <c r="I1" s="13"/>
      <c r="J1" s="13"/>
      <c r="K1" s="13"/>
      <c r="L1" s="35"/>
      <c r="M1" s="35"/>
      <c r="N1" s="35"/>
      <c r="O1" s="35"/>
      <c r="P1" s="13"/>
    </row>
    <row r="2" spans="1:17" ht="23.25" customHeight="1" x14ac:dyDescent="0.2">
      <c r="A2" s="128" t="s">
        <v>29</v>
      </c>
      <c r="B2" s="135">
        <f>+B10+B24+B29</f>
        <v>88751999999</v>
      </c>
      <c r="C2" s="129"/>
      <c r="D2" s="130"/>
      <c r="E2" s="130"/>
      <c r="F2" s="73"/>
      <c r="G2" s="74"/>
      <c r="H2" s="73"/>
      <c r="I2" s="14"/>
      <c r="J2" s="15"/>
      <c r="K2" s="15"/>
      <c r="L2" s="15"/>
      <c r="M2" s="15"/>
      <c r="N2" s="15"/>
      <c r="O2" s="15"/>
      <c r="P2" s="16"/>
    </row>
    <row r="3" spans="1:17" ht="21.75" customHeight="1" x14ac:dyDescent="0.2">
      <c r="A3" s="131"/>
      <c r="B3" s="141"/>
      <c r="C3" s="129"/>
      <c r="D3" s="130"/>
      <c r="E3" s="130"/>
      <c r="F3" s="73"/>
      <c r="G3" s="74"/>
      <c r="H3" s="73"/>
      <c r="I3" s="14"/>
      <c r="J3" s="15"/>
      <c r="K3" s="15"/>
      <c r="L3" s="15"/>
      <c r="M3" s="15"/>
      <c r="N3" s="15"/>
      <c r="O3" s="15"/>
      <c r="P3" s="16"/>
    </row>
    <row r="4" spans="1:17" ht="18" customHeight="1" x14ac:dyDescent="0.2">
      <c r="A4" s="156" t="s">
        <v>71</v>
      </c>
      <c r="B4" s="156"/>
      <c r="C4" s="129"/>
      <c r="D4" s="130"/>
      <c r="E4" s="130"/>
      <c r="F4" s="73"/>
      <c r="G4" s="74"/>
      <c r="H4" s="73"/>
      <c r="I4" s="14"/>
      <c r="J4" s="15"/>
      <c r="K4" s="15"/>
      <c r="L4" s="15"/>
      <c r="M4" s="15"/>
      <c r="N4" s="15"/>
      <c r="O4" s="15"/>
      <c r="P4" s="16"/>
    </row>
    <row r="5" spans="1:17" ht="41.25" customHeight="1" x14ac:dyDescent="0.2">
      <c r="A5" s="72"/>
      <c r="B5" s="72" t="s">
        <v>28</v>
      </c>
      <c r="C5" s="72" t="s">
        <v>22</v>
      </c>
      <c r="D5" s="72" t="s">
        <v>23</v>
      </c>
      <c r="E5" s="72" t="s">
        <v>38</v>
      </c>
      <c r="F5" s="72" t="s">
        <v>39</v>
      </c>
      <c r="G5" s="132" t="s">
        <v>9</v>
      </c>
      <c r="H5" s="73"/>
      <c r="I5" s="14"/>
      <c r="J5" s="15"/>
      <c r="K5" s="15"/>
      <c r="L5" s="15"/>
      <c r="M5" s="15"/>
      <c r="N5" s="15"/>
      <c r="O5" s="15"/>
      <c r="P5" s="16"/>
    </row>
    <row r="6" spans="1:17" ht="34.5" customHeight="1" x14ac:dyDescent="0.2">
      <c r="A6" s="72" t="s">
        <v>32</v>
      </c>
      <c r="B6" s="71">
        <v>58173048268</v>
      </c>
      <c r="C6" s="71">
        <v>7880290079</v>
      </c>
      <c r="D6" s="71">
        <v>22698661652</v>
      </c>
      <c r="E6" s="71">
        <v>73712973598</v>
      </c>
      <c r="F6" s="71">
        <v>15039026401</v>
      </c>
      <c r="G6" s="71">
        <f>B6+C6+D6</f>
        <v>88751999999</v>
      </c>
      <c r="H6" s="73"/>
      <c r="I6" s="14"/>
      <c r="J6" s="15"/>
      <c r="K6" s="15"/>
      <c r="L6" s="15"/>
      <c r="M6" s="15"/>
      <c r="N6" s="15"/>
      <c r="O6" s="15"/>
      <c r="P6" s="16"/>
    </row>
    <row r="7" spans="1:17" ht="34.5" customHeight="1" x14ac:dyDescent="0.2">
      <c r="A7" s="73"/>
      <c r="B7" s="73"/>
      <c r="C7" s="73"/>
      <c r="D7" s="73"/>
      <c r="E7" s="73"/>
      <c r="F7" s="73"/>
      <c r="G7" s="74"/>
      <c r="H7" s="73"/>
      <c r="I7" s="14"/>
      <c r="J7" s="15"/>
      <c r="K7" s="15"/>
      <c r="L7" s="15"/>
      <c r="M7" s="15"/>
      <c r="N7" s="15"/>
      <c r="O7" s="15"/>
      <c r="P7" s="16"/>
    </row>
    <row r="8" spans="1:17" ht="34.5" customHeight="1" x14ac:dyDescent="0.2">
      <c r="A8" s="157" t="s">
        <v>26</v>
      </c>
      <c r="B8" s="157"/>
      <c r="C8" s="75"/>
      <c r="D8" s="76"/>
      <c r="E8" s="76"/>
      <c r="F8" s="73"/>
      <c r="G8" s="74"/>
      <c r="H8" s="73"/>
      <c r="I8" s="14"/>
      <c r="J8" s="17"/>
      <c r="K8" s="17"/>
      <c r="L8" s="17"/>
      <c r="M8" s="17"/>
      <c r="N8" s="17"/>
      <c r="O8" s="17"/>
      <c r="P8" s="18"/>
    </row>
    <row r="9" spans="1:17" s="2" customFormat="1" ht="59.25" customHeight="1" thickBot="1" x14ac:dyDescent="0.3">
      <c r="A9" s="77" t="s">
        <v>0</v>
      </c>
      <c r="B9" s="78" t="s">
        <v>1</v>
      </c>
      <c r="C9" s="79" t="s">
        <v>2</v>
      </c>
      <c r="D9" s="80" t="s">
        <v>3</v>
      </c>
      <c r="E9" s="79" t="s">
        <v>4</v>
      </c>
      <c r="F9" s="79" t="s">
        <v>25</v>
      </c>
      <c r="G9" s="80" t="s">
        <v>30</v>
      </c>
      <c r="H9" s="79" t="s">
        <v>31</v>
      </c>
      <c r="I9" s="36" t="s">
        <v>78</v>
      </c>
      <c r="J9" s="36" t="s">
        <v>79</v>
      </c>
      <c r="K9" s="24" t="s">
        <v>80</v>
      </c>
      <c r="L9" s="36" t="s">
        <v>81</v>
      </c>
      <c r="M9" s="36" t="s">
        <v>82</v>
      </c>
      <c r="N9" s="36" t="s">
        <v>83</v>
      </c>
      <c r="O9" s="36" t="s">
        <v>84</v>
      </c>
      <c r="P9" s="103" t="s">
        <v>5</v>
      </c>
      <c r="Q9" s="26"/>
    </row>
    <row r="10" spans="1:17" s="3" customFormat="1" ht="15" customHeight="1" x14ac:dyDescent="0.2">
      <c r="A10" s="168" t="s">
        <v>6</v>
      </c>
      <c r="B10" s="171">
        <f>+D10+D15+D23</f>
        <v>58173048268</v>
      </c>
      <c r="C10" s="158" t="s">
        <v>7</v>
      </c>
      <c r="D10" s="161">
        <f>+G13</f>
        <v>28349607599</v>
      </c>
      <c r="E10" s="164">
        <f>+D10/B10</f>
        <v>0.48733233762128009</v>
      </c>
      <c r="F10" s="81" t="s">
        <v>57</v>
      </c>
      <c r="G10" s="82">
        <v>7599389999</v>
      </c>
      <c r="H10" s="143">
        <f>+G10/$D$10</f>
        <v>0.26805979491822174</v>
      </c>
      <c r="I10" s="11"/>
      <c r="J10" s="22">
        <v>1519878000</v>
      </c>
      <c r="K10" s="22">
        <v>2538429579</v>
      </c>
      <c r="L10" s="22">
        <v>1519878000</v>
      </c>
      <c r="M10" s="22">
        <v>1010602210</v>
      </c>
      <c r="N10" s="22">
        <v>1010602210</v>
      </c>
      <c r="O10" s="22"/>
      <c r="P10" s="104">
        <f>SUM(I10:O10)</f>
        <v>7599389999</v>
      </c>
      <c r="Q10" s="25"/>
    </row>
    <row r="11" spans="1:17" s="3" customFormat="1" ht="15" customHeight="1" x14ac:dyDescent="0.2">
      <c r="A11" s="169"/>
      <c r="B11" s="172"/>
      <c r="C11" s="159"/>
      <c r="D11" s="162"/>
      <c r="E11" s="165"/>
      <c r="F11" s="83" t="s">
        <v>35</v>
      </c>
      <c r="G11" s="71">
        <v>13650057600</v>
      </c>
      <c r="H11" s="143">
        <f t="shared" ref="H11:H12" si="0">+G11/$D$10</f>
        <v>0.48149017767997221</v>
      </c>
      <c r="I11" s="12"/>
      <c r="J11" s="23"/>
      <c r="K11" s="23"/>
      <c r="L11" s="23"/>
      <c r="M11" s="23"/>
      <c r="N11" s="23"/>
      <c r="O11" s="23">
        <v>13650057600</v>
      </c>
      <c r="P11" s="104">
        <f>SUM(I11:O11)</f>
        <v>13650057600</v>
      </c>
      <c r="Q11" s="25"/>
    </row>
    <row r="12" spans="1:17" s="3" customFormat="1" ht="15" customHeight="1" x14ac:dyDescent="0.2">
      <c r="A12" s="169"/>
      <c r="B12" s="172"/>
      <c r="C12" s="159"/>
      <c r="D12" s="162"/>
      <c r="E12" s="165"/>
      <c r="F12" s="83" t="s">
        <v>8</v>
      </c>
      <c r="G12" s="71">
        <v>7100160000</v>
      </c>
      <c r="H12" s="143">
        <f t="shared" si="0"/>
        <v>0.25045002740180611</v>
      </c>
      <c r="I12" s="12"/>
      <c r="J12" s="23">
        <v>1420032000</v>
      </c>
      <c r="K12" s="23">
        <v>2371671432</v>
      </c>
      <c r="L12" s="23">
        <v>1420032000</v>
      </c>
      <c r="M12" s="23">
        <v>944212284</v>
      </c>
      <c r="N12" s="23">
        <v>944212284</v>
      </c>
      <c r="O12" s="23"/>
      <c r="P12" s="104">
        <f>SUM(I12:O12)</f>
        <v>7100160000</v>
      </c>
      <c r="Q12" s="25"/>
    </row>
    <row r="13" spans="1:17" s="3" customFormat="1" ht="15" customHeight="1" x14ac:dyDescent="0.2">
      <c r="A13" s="169"/>
      <c r="B13" s="172"/>
      <c r="C13" s="160"/>
      <c r="D13" s="163"/>
      <c r="E13" s="165"/>
      <c r="F13" s="83" t="s">
        <v>9</v>
      </c>
      <c r="G13" s="138">
        <f>SUM(G10:G12)</f>
        <v>28349607599</v>
      </c>
      <c r="H13" s="101"/>
      <c r="I13" s="105">
        <f>SUM(I10:I12)</f>
        <v>0</v>
      </c>
      <c r="J13" s="105">
        <f t="shared" ref="J13:O13" si="1">SUM(J10:J12)</f>
        <v>2939910000</v>
      </c>
      <c r="K13" s="105">
        <f t="shared" si="1"/>
        <v>4910101011</v>
      </c>
      <c r="L13" s="105">
        <f t="shared" si="1"/>
        <v>2939910000</v>
      </c>
      <c r="M13" s="105">
        <f t="shared" si="1"/>
        <v>1954814494</v>
      </c>
      <c r="N13" s="105">
        <f t="shared" si="1"/>
        <v>1954814494</v>
      </c>
      <c r="O13" s="105">
        <f t="shared" si="1"/>
        <v>13650057600</v>
      </c>
      <c r="P13" s="106">
        <f>SUM(I13:O13)</f>
        <v>28349607599</v>
      </c>
      <c r="Q13" s="25"/>
    </row>
    <row r="14" spans="1:17" s="3" customFormat="1" ht="60" x14ac:dyDescent="0.2">
      <c r="A14" s="169"/>
      <c r="B14" s="172"/>
      <c r="C14" s="84"/>
      <c r="D14" s="85"/>
      <c r="E14" s="86"/>
      <c r="F14" s="87"/>
      <c r="G14" s="88"/>
      <c r="H14" s="101"/>
      <c r="I14" s="36" t="s">
        <v>78</v>
      </c>
      <c r="J14" s="36" t="s">
        <v>79</v>
      </c>
      <c r="K14" s="24" t="s">
        <v>80</v>
      </c>
      <c r="L14" s="36" t="s">
        <v>81</v>
      </c>
      <c r="M14" s="36" t="s">
        <v>82</v>
      </c>
      <c r="N14" s="36" t="s">
        <v>83</v>
      </c>
      <c r="O14" s="36" t="s">
        <v>84</v>
      </c>
      <c r="P14" s="107" t="s">
        <v>5</v>
      </c>
      <c r="Q14" s="25"/>
    </row>
    <row r="15" spans="1:17" s="3" customFormat="1" ht="15" customHeight="1" x14ac:dyDescent="0.2">
      <c r="A15" s="169"/>
      <c r="B15" s="172"/>
      <c r="C15" s="166" t="s">
        <v>10</v>
      </c>
      <c r="D15" s="167">
        <f>+G21</f>
        <v>17887521841</v>
      </c>
      <c r="E15" s="153">
        <f>+D15/B10</f>
        <v>0.30748813021784899</v>
      </c>
      <c r="F15" s="89" t="s">
        <v>11</v>
      </c>
      <c r="G15" s="90">
        <v>11000011631</v>
      </c>
      <c r="H15" s="139">
        <f>+G15/D15</f>
        <v>0.61495447657745783</v>
      </c>
      <c r="I15" s="38"/>
      <c r="J15" s="37">
        <v>2200002326</v>
      </c>
      <c r="K15" s="37">
        <v>3674341611</v>
      </c>
      <c r="L15" s="37">
        <v>2200002326</v>
      </c>
      <c r="M15" s="37">
        <v>1462832684</v>
      </c>
      <c r="N15" s="37">
        <v>1462832684</v>
      </c>
      <c r="O15" s="37"/>
      <c r="P15" s="106">
        <f>SUM(I15:O15)</f>
        <v>11000011631</v>
      </c>
      <c r="Q15" s="25"/>
    </row>
    <row r="16" spans="1:17" s="3" customFormat="1" ht="15" customHeight="1" x14ac:dyDescent="0.2">
      <c r="A16" s="169"/>
      <c r="B16" s="172"/>
      <c r="C16" s="159"/>
      <c r="D16" s="162"/>
      <c r="E16" s="154"/>
      <c r="F16" s="91" t="s">
        <v>27</v>
      </c>
      <c r="G16" s="71">
        <v>5000605288</v>
      </c>
      <c r="H16" s="86"/>
      <c r="I16" s="12"/>
      <c r="J16" s="37">
        <v>1000121058</v>
      </c>
      <c r="K16" s="37">
        <v>1670355696</v>
      </c>
      <c r="L16" s="37">
        <v>1000121058</v>
      </c>
      <c r="M16" s="37">
        <v>665003738</v>
      </c>
      <c r="N16" s="37">
        <v>665003738</v>
      </c>
      <c r="O16" s="37"/>
      <c r="P16" s="108">
        <f>SUM(I16:O16)</f>
        <v>5000605288</v>
      </c>
      <c r="Q16" s="25"/>
    </row>
    <row r="17" spans="1:17" s="3" customFormat="1" ht="15" customHeight="1" x14ac:dyDescent="0.2">
      <c r="A17" s="169"/>
      <c r="B17" s="172"/>
      <c r="C17" s="159"/>
      <c r="D17" s="162"/>
      <c r="E17" s="154"/>
      <c r="F17" s="91" t="s">
        <v>17</v>
      </c>
      <c r="G17" s="71">
        <v>4000704230</v>
      </c>
      <c r="H17" s="86"/>
      <c r="I17" s="12"/>
      <c r="J17" s="37">
        <v>800140846</v>
      </c>
      <c r="K17" s="37">
        <v>1336358044</v>
      </c>
      <c r="L17" s="37">
        <v>800140846</v>
      </c>
      <c r="M17" s="37">
        <v>532032247</v>
      </c>
      <c r="N17" s="37">
        <v>532032247</v>
      </c>
      <c r="O17" s="37"/>
      <c r="P17" s="108">
        <f>SUM(I17:O17)</f>
        <v>4000704230</v>
      </c>
      <c r="Q17" s="25"/>
    </row>
    <row r="18" spans="1:17" s="3" customFormat="1" ht="15" customHeight="1" x14ac:dyDescent="0.2">
      <c r="A18" s="169"/>
      <c r="B18" s="172"/>
      <c r="C18" s="159"/>
      <c r="D18" s="162"/>
      <c r="E18" s="154"/>
      <c r="F18" s="91" t="s">
        <v>18</v>
      </c>
      <c r="G18" s="71">
        <v>1998702115</v>
      </c>
      <c r="H18" s="86"/>
      <c r="I18" s="12"/>
      <c r="J18" s="37">
        <v>399740423</v>
      </c>
      <c r="K18" s="37">
        <v>667627871</v>
      </c>
      <c r="L18" s="37">
        <v>399740423</v>
      </c>
      <c r="M18" s="37">
        <v>265796699</v>
      </c>
      <c r="N18" s="37">
        <v>265796699</v>
      </c>
      <c r="O18" s="37"/>
      <c r="P18" s="108">
        <f>SUM(I18:O18)</f>
        <v>1998702115</v>
      </c>
      <c r="Q18" s="25"/>
    </row>
    <row r="19" spans="1:17" s="3" customFormat="1" ht="15" customHeight="1" x14ac:dyDescent="0.2">
      <c r="A19" s="169"/>
      <c r="B19" s="172"/>
      <c r="C19" s="159"/>
      <c r="D19" s="162"/>
      <c r="E19" s="154"/>
      <c r="F19" s="83" t="s">
        <v>58</v>
      </c>
      <c r="G19" s="138">
        <v>887520001</v>
      </c>
      <c r="H19" s="139">
        <f>+G19/D15</f>
        <v>4.9616710961364968E-2</v>
      </c>
      <c r="I19" s="38"/>
      <c r="J19" s="37">
        <v>177504000</v>
      </c>
      <c r="K19" s="37">
        <v>296458929</v>
      </c>
      <c r="L19" s="37">
        <v>177504000</v>
      </c>
      <c r="M19" s="37">
        <v>118026536</v>
      </c>
      <c r="N19" s="37">
        <v>118026536</v>
      </c>
      <c r="O19" s="37"/>
      <c r="P19" s="109">
        <f>SUM(I19:O19)</f>
        <v>887520001</v>
      </c>
      <c r="Q19" s="25"/>
    </row>
    <row r="20" spans="1:17" s="3" customFormat="1" ht="15" customHeight="1" x14ac:dyDescent="0.2">
      <c r="A20" s="169"/>
      <c r="B20" s="172"/>
      <c r="C20" s="159"/>
      <c r="D20" s="162"/>
      <c r="E20" s="154"/>
      <c r="F20" s="92" t="s">
        <v>34</v>
      </c>
      <c r="G20" s="138">
        <v>5999990209</v>
      </c>
      <c r="H20" s="139">
        <f>+G20/D15</f>
        <v>0.33542881246117717</v>
      </c>
      <c r="I20" s="38"/>
      <c r="J20" s="37">
        <v>1199998042</v>
      </c>
      <c r="K20" s="37">
        <v>2004180943</v>
      </c>
      <c r="L20" s="37">
        <v>1199998042</v>
      </c>
      <c r="M20" s="37">
        <v>797906591</v>
      </c>
      <c r="N20" s="37">
        <v>797906591</v>
      </c>
      <c r="O20" s="37"/>
      <c r="P20" s="106">
        <f>SUM(I20:O20)</f>
        <v>5999990209</v>
      </c>
      <c r="Q20" s="25"/>
    </row>
    <row r="21" spans="1:17" s="3" customFormat="1" ht="15" customHeight="1" x14ac:dyDescent="0.2">
      <c r="A21" s="169"/>
      <c r="B21" s="172"/>
      <c r="C21" s="160"/>
      <c r="D21" s="163"/>
      <c r="E21" s="155"/>
      <c r="F21" s="83" t="s">
        <v>12</v>
      </c>
      <c r="G21" s="138">
        <f>+G15+G19+G20</f>
        <v>17887521841</v>
      </c>
      <c r="H21" s="101"/>
      <c r="I21" s="110"/>
      <c r="J21" s="110">
        <f t="shared" ref="J21:O21" si="2">+J19+J15+J20</f>
        <v>3577504368</v>
      </c>
      <c r="K21" s="110">
        <f t="shared" si="2"/>
        <v>5974981483</v>
      </c>
      <c r="L21" s="110">
        <f t="shared" si="2"/>
        <v>3577504368</v>
      </c>
      <c r="M21" s="110">
        <f t="shared" si="2"/>
        <v>2378765811</v>
      </c>
      <c r="N21" s="110">
        <f t="shared" si="2"/>
        <v>2378765811</v>
      </c>
      <c r="O21" s="110">
        <f t="shared" si="2"/>
        <v>0</v>
      </c>
      <c r="P21" s="106">
        <f>SUM(I21:O21)</f>
        <v>17887521841</v>
      </c>
      <c r="Q21" s="25"/>
    </row>
    <row r="22" spans="1:17" s="3" customFormat="1" ht="60" x14ac:dyDescent="0.2">
      <c r="A22" s="169"/>
      <c r="B22" s="172"/>
      <c r="C22" s="84"/>
      <c r="D22" s="85"/>
      <c r="E22" s="86"/>
      <c r="F22" s="87"/>
      <c r="G22" s="88"/>
      <c r="H22" s="101"/>
      <c r="I22" s="36" t="s">
        <v>78</v>
      </c>
      <c r="J22" s="111"/>
      <c r="K22" s="111"/>
      <c r="L22" s="111"/>
      <c r="M22" s="111"/>
      <c r="N22" s="111"/>
      <c r="O22" s="111"/>
      <c r="P22" s="107" t="s">
        <v>5</v>
      </c>
      <c r="Q22" s="25"/>
    </row>
    <row r="23" spans="1:17" s="3" customFormat="1" ht="39.75" customHeight="1" thickBot="1" x14ac:dyDescent="0.25">
      <c r="A23" s="170"/>
      <c r="B23" s="173"/>
      <c r="C23" s="140" t="s">
        <v>41</v>
      </c>
      <c r="D23" s="138">
        <f>+G23</f>
        <v>11935918828</v>
      </c>
      <c r="E23" s="139">
        <f>+D23/B10</f>
        <v>0.20517953216087087</v>
      </c>
      <c r="F23" s="93" t="s">
        <v>59</v>
      </c>
      <c r="G23" s="138">
        <v>11935918828</v>
      </c>
      <c r="H23" s="139">
        <f>+G23/B10</f>
        <v>0.20517953216087087</v>
      </c>
      <c r="I23" s="12">
        <v>11935918828</v>
      </c>
      <c r="J23" s="112"/>
      <c r="K23" s="113"/>
      <c r="L23" s="113"/>
      <c r="M23" s="113"/>
      <c r="N23" s="113"/>
      <c r="O23" s="113"/>
      <c r="P23" s="114">
        <f>+I23</f>
        <v>11935918828</v>
      </c>
      <c r="Q23" s="25"/>
    </row>
    <row r="24" spans="1:17" s="3" customFormat="1" ht="44.25" customHeight="1" x14ac:dyDescent="0.2">
      <c r="A24" s="176" t="s">
        <v>13</v>
      </c>
      <c r="B24" s="171">
        <f>+D25</f>
        <v>7880290079</v>
      </c>
      <c r="C24" s="94"/>
      <c r="D24" s="95"/>
      <c r="E24" s="96"/>
      <c r="F24" s="97"/>
      <c r="G24" s="98"/>
      <c r="H24" s="133"/>
      <c r="I24" s="36" t="s">
        <v>78</v>
      </c>
      <c r="J24" s="36" t="s">
        <v>79</v>
      </c>
      <c r="K24" s="24" t="s">
        <v>80</v>
      </c>
      <c r="L24" s="36" t="s">
        <v>81</v>
      </c>
      <c r="M24" s="36" t="s">
        <v>82</v>
      </c>
      <c r="N24" s="36" t="s">
        <v>83</v>
      </c>
      <c r="O24" s="36" t="s">
        <v>84</v>
      </c>
      <c r="P24" s="107" t="s">
        <v>5</v>
      </c>
      <c r="Q24" s="25"/>
    </row>
    <row r="25" spans="1:17" s="3" customFormat="1" ht="24" x14ac:dyDescent="0.2">
      <c r="A25" s="177"/>
      <c r="B25" s="172"/>
      <c r="C25" s="166" t="s">
        <v>14</v>
      </c>
      <c r="D25" s="167">
        <f>+G28</f>
        <v>7880290079</v>
      </c>
      <c r="E25" s="153">
        <f>+D25/B24</f>
        <v>1</v>
      </c>
      <c r="F25" s="83" t="s">
        <v>60</v>
      </c>
      <c r="G25" s="71">
        <v>5217730079</v>
      </c>
      <c r="H25" s="139">
        <f>+G25/D25</f>
        <v>0.66212411303292074</v>
      </c>
      <c r="I25" s="12"/>
      <c r="J25" s="23">
        <v>1043546016</v>
      </c>
      <c r="K25" s="23">
        <v>1742882043</v>
      </c>
      <c r="L25" s="23">
        <v>1043546016</v>
      </c>
      <c r="M25" s="23">
        <v>693878002</v>
      </c>
      <c r="N25" s="23">
        <v>693878002</v>
      </c>
      <c r="O25" s="23"/>
      <c r="P25" s="114">
        <f>SUM(I25:O25)</f>
        <v>5217730079</v>
      </c>
      <c r="Q25" s="25"/>
    </row>
    <row r="26" spans="1:17" s="3" customFormat="1" ht="60" x14ac:dyDescent="0.2">
      <c r="A26" s="177"/>
      <c r="B26" s="172"/>
      <c r="C26" s="159"/>
      <c r="D26" s="162"/>
      <c r="E26" s="154"/>
      <c r="F26" s="84"/>
      <c r="G26" s="85"/>
      <c r="H26" s="86"/>
      <c r="I26" s="36" t="s">
        <v>78</v>
      </c>
      <c r="J26" s="111"/>
      <c r="K26" s="111"/>
      <c r="L26" s="111"/>
      <c r="M26" s="111"/>
      <c r="N26" s="111"/>
      <c r="O26" s="111"/>
      <c r="P26" s="107" t="s">
        <v>5</v>
      </c>
      <c r="Q26" s="25"/>
    </row>
    <row r="27" spans="1:17" s="3" customFormat="1" x14ac:dyDescent="0.2">
      <c r="A27" s="177"/>
      <c r="B27" s="172"/>
      <c r="C27" s="159"/>
      <c r="D27" s="162"/>
      <c r="E27" s="154"/>
      <c r="F27" s="83" t="s">
        <v>76</v>
      </c>
      <c r="G27" s="71">
        <v>2662560000</v>
      </c>
      <c r="H27" s="139">
        <f>+G27/B24</f>
        <v>0.33787588696707926</v>
      </c>
      <c r="I27" s="12">
        <v>2662560000</v>
      </c>
      <c r="J27" s="113"/>
      <c r="K27" s="113"/>
      <c r="L27" s="113"/>
      <c r="M27" s="113"/>
      <c r="N27" s="113"/>
      <c r="O27" s="113"/>
      <c r="P27" s="114">
        <f>+I27</f>
        <v>2662560000</v>
      </c>
      <c r="Q27" s="25"/>
    </row>
    <row r="28" spans="1:17" s="3" customFormat="1" ht="12.75" thickBot="1" x14ac:dyDescent="0.25">
      <c r="A28" s="178"/>
      <c r="B28" s="172"/>
      <c r="C28" s="159"/>
      <c r="D28" s="162"/>
      <c r="E28" s="154"/>
      <c r="F28" s="99" t="s">
        <v>9</v>
      </c>
      <c r="G28" s="136">
        <f>+G25+G27</f>
        <v>7880290079</v>
      </c>
      <c r="H28" s="134"/>
      <c r="I28" s="115">
        <f>+I27+I25</f>
        <v>2662560000</v>
      </c>
      <c r="J28" s="116">
        <f>+J25</f>
        <v>1043546016</v>
      </c>
      <c r="K28" s="116">
        <f t="shared" ref="K28:O28" si="3">+K25</f>
        <v>1742882043</v>
      </c>
      <c r="L28" s="116">
        <f t="shared" si="3"/>
        <v>1043546016</v>
      </c>
      <c r="M28" s="116">
        <f t="shared" si="3"/>
        <v>693878002</v>
      </c>
      <c r="N28" s="116">
        <f t="shared" si="3"/>
        <v>693878002</v>
      </c>
      <c r="O28" s="116">
        <f t="shared" si="3"/>
        <v>0</v>
      </c>
      <c r="P28" s="117">
        <f>+P27+P25</f>
        <v>7880290079</v>
      </c>
      <c r="Q28" s="25"/>
    </row>
    <row r="29" spans="1:17" s="3" customFormat="1" ht="46.5" customHeight="1" x14ac:dyDescent="0.2">
      <c r="A29" s="179" t="s">
        <v>40</v>
      </c>
      <c r="B29" s="182">
        <f>+D30+D35+D37</f>
        <v>22698661652</v>
      </c>
      <c r="C29" s="87"/>
      <c r="D29" s="100"/>
      <c r="E29" s="101"/>
      <c r="F29" s="87"/>
      <c r="G29" s="88"/>
      <c r="H29" s="101"/>
      <c r="I29" s="36" t="s">
        <v>78</v>
      </c>
      <c r="J29" s="36" t="s">
        <v>79</v>
      </c>
      <c r="K29" s="24" t="s">
        <v>80</v>
      </c>
      <c r="L29" s="36" t="s">
        <v>81</v>
      </c>
      <c r="M29" s="36" t="s">
        <v>82</v>
      </c>
      <c r="N29" s="36" t="s">
        <v>83</v>
      </c>
      <c r="O29" s="36" t="s">
        <v>84</v>
      </c>
      <c r="P29" s="107" t="s">
        <v>5</v>
      </c>
      <c r="Q29" s="25"/>
    </row>
    <row r="30" spans="1:17" s="3" customFormat="1" ht="28.5" customHeight="1" x14ac:dyDescent="0.2">
      <c r="A30" s="180"/>
      <c r="B30" s="172"/>
      <c r="C30" s="174" t="s">
        <v>15</v>
      </c>
      <c r="D30" s="175">
        <f>+G33</f>
        <v>9437887681</v>
      </c>
      <c r="E30" s="165">
        <f>+D30/B29</f>
        <v>0.41579049133799567</v>
      </c>
      <c r="F30" s="83" t="s">
        <v>61</v>
      </c>
      <c r="G30" s="71">
        <v>5000287680</v>
      </c>
      <c r="H30" s="139">
        <f>+G30/D30</f>
        <v>0.52981004320133951</v>
      </c>
      <c r="I30" s="12"/>
      <c r="J30" s="23"/>
      <c r="K30" s="23"/>
      <c r="L30" s="23"/>
      <c r="M30" s="23"/>
      <c r="N30" s="23"/>
      <c r="O30" s="23">
        <v>5000287680</v>
      </c>
      <c r="P30" s="106">
        <f>SUM(I30:O30)</f>
        <v>5000287680</v>
      </c>
      <c r="Q30" s="25"/>
    </row>
    <row r="31" spans="1:17" s="3" customFormat="1" x14ac:dyDescent="0.2">
      <c r="A31" s="180"/>
      <c r="B31" s="172"/>
      <c r="C31" s="174"/>
      <c r="D31" s="175"/>
      <c r="E31" s="165"/>
      <c r="F31" s="83" t="s">
        <v>77</v>
      </c>
      <c r="G31" s="71">
        <v>887520001</v>
      </c>
      <c r="H31" s="139">
        <f>+G31/D30</f>
        <v>9.403799144449683E-2</v>
      </c>
      <c r="I31" s="12"/>
      <c r="J31" s="23">
        <v>177504000</v>
      </c>
      <c r="K31" s="23">
        <v>296458929</v>
      </c>
      <c r="L31" s="23">
        <v>177504000</v>
      </c>
      <c r="M31" s="23">
        <v>118026536</v>
      </c>
      <c r="N31" s="23">
        <v>118026536</v>
      </c>
      <c r="O31" s="23"/>
      <c r="P31" s="106">
        <f>SUM(I31:O31)</f>
        <v>887520001</v>
      </c>
      <c r="Q31" s="25"/>
    </row>
    <row r="32" spans="1:17" s="3" customFormat="1" ht="26.25" customHeight="1" x14ac:dyDescent="0.2">
      <c r="A32" s="180"/>
      <c r="B32" s="172"/>
      <c r="C32" s="174"/>
      <c r="D32" s="175"/>
      <c r="E32" s="165"/>
      <c r="F32" s="83" t="s">
        <v>62</v>
      </c>
      <c r="G32" s="71">
        <v>3550080000</v>
      </c>
      <c r="H32" s="139">
        <f>+G32/D30</f>
        <v>0.37615196535416368</v>
      </c>
      <c r="I32" s="12"/>
      <c r="J32" s="23">
        <v>710016000</v>
      </c>
      <c r="K32" s="23">
        <v>1185835716</v>
      </c>
      <c r="L32" s="23">
        <v>710016000</v>
      </c>
      <c r="M32" s="23">
        <v>472106142</v>
      </c>
      <c r="N32" s="23">
        <v>472106142</v>
      </c>
      <c r="O32" s="23"/>
      <c r="P32" s="106">
        <f>SUM(I32:O32)</f>
        <v>3550080000</v>
      </c>
      <c r="Q32" s="25"/>
    </row>
    <row r="33" spans="1:17" s="3" customFormat="1" ht="17.25" customHeight="1" x14ac:dyDescent="0.2">
      <c r="A33" s="180"/>
      <c r="B33" s="172"/>
      <c r="C33" s="174"/>
      <c r="D33" s="175"/>
      <c r="E33" s="165"/>
      <c r="F33" s="83" t="s">
        <v>9</v>
      </c>
      <c r="G33" s="138">
        <f>+G30+G31+G32</f>
        <v>9437887681</v>
      </c>
      <c r="H33" s="101"/>
      <c r="I33" s="105">
        <f>SUM(I30:I32)</f>
        <v>0</v>
      </c>
      <c r="J33" s="105">
        <f t="shared" ref="J33:O33" si="4">SUM(J30:J32)</f>
        <v>887520000</v>
      </c>
      <c r="K33" s="105">
        <f t="shared" si="4"/>
        <v>1482294645</v>
      </c>
      <c r="L33" s="105">
        <f t="shared" si="4"/>
        <v>887520000</v>
      </c>
      <c r="M33" s="105">
        <f t="shared" si="4"/>
        <v>590132678</v>
      </c>
      <c r="N33" s="105">
        <f t="shared" si="4"/>
        <v>590132678</v>
      </c>
      <c r="O33" s="105">
        <f t="shared" si="4"/>
        <v>5000287680</v>
      </c>
      <c r="P33" s="106">
        <f>SUM(I33:O33)</f>
        <v>9437887681</v>
      </c>
      <c r="Q33" s="25"/>
    </row>
    <row r="34" spans="1:17" s="3" customFormat="1" ht="50.25" customHeight="1" x14ac:dyDescent="0.2">
      <c r="A34" s="180"/>
      <c r="B34" s="172"/>
      <c r="C34" s="102"/>
      <c r="D34" s="85"/>
      <c r="E34" s="86"/>
      <c r="F34" s="87"/>
      <c r="G34" s="100"/>
      <c r="H34" s="101"/>
      <c r="I34" s="36" t="s">
        <v>78</v>
      </c>
      <c r="J34" s="111"/>
      <c r="K34" s="111"/>
      <c r="L34" s="111"/>
      <c r="M34" s="111"/>
      <c r="N34" s="111"/>
      <c r="O34" s="111"/>
      <c r="P34" s="107" t="s">
        <v>5</v>
      </c>
      <c r="Q34" s="25"/>
    </row>
    <row r="35" spans="1:17" s="4" customFormat="1" ht="41.25" customHeight="1" x14ac:dyDescent="0.25">
      <c r="A35" s="180"/>
      <c r="B35" s="172"/>
      <c r="C35" s="137" t="s">
        <v>16</v>
      </c>
      <c r="D35" s="138">
        <f>+G35</f>
        <v>5601138720</v>
      </c>
      <c r="E35" s="139">
        <f>+D35/B29</f>
        <v>0.24676074765432165</v>
      </c>
      <c r="F35" s="93" t="s">
        <v>75</v>
      </c>
      <c r="G35" s="71">
        <v>5601138720</v>
      </c>
      <c r="H35" s="139">
        <f>+G35/B29</f>
        <v>0.24676074765432165</v>
      </c>
      <c r="I35" s="12">
        <v>5601138720</v>
      </c>
      <c r="J35" s="112"/>
      <c r="K35" s="112"/>
      <c r="L35" s="112"/>
      <c r="M35" s="112"/>
      <c r="N35" s="112"/>
      <c r="O35" s="112"/>
      <c r="P35" s="118">
        <f>+I35</f>
        <v>5601138720</v>
      </c>
      <c r="Q35" s="27"/>
    </row>
    <row r="36" spans="1:17" s="3" customFormat="1" ht="60" x14ac:dyDescent="0.2">
      <c r="A36" s="180"/>
      <c r="B36" s="172"/>
      <c r="C36" s="84"/>
      <c r="D36" s="85"/>
      <c r="E36" s="86"/>
      <c r="F36" s="87"/>
      <c r="G36" s="88"/>
      <c r="H36" s="101"/>
      <c r="I36" s="36" t="s">
        <v>78</v>
      </c>
      <c r="J36" s="36" t="s">
        <v>79</v>
      </c>
      <c r="K36" s="24" t="s">
        <v>80</v>
      </c>
      <c r="L36" s="36" t="s">
        <v>81</v>
      </c>
      <c r="M36" s="36" t="s">
        <v>82</v>
      </c>
      <c r="N36" s="36" t="s">
        <v>83</v>
      </c>
      <c r="O36" s="36" t="s">
        <v>84</v>
      </c>
      <c r="P36" s="107" t="s">
        <v>5</v>
      </c>
      <c r="Q36" s="25"/>
    </row>
    <row r="37" spans="1:17" s="3" customFormat="1" ht="24" x14ac:dyDescent="0.2">
      <c r="A37" s="180"/>
      <c r="B37" s="172"/>
      <c r="C37" s="166" t="s">
        <v>72</v>
      </c>
      <c r="D37" s="167">
        <f>+G46</f>
        <v>7659635251</v>
      </c>
      <c r="E37" s="153">
        <f>+D37/B24</f>
        <v>0.97199914904300055</v>
      </c>
      <c r="F37" s="89" t="s">
        <v>36</v>
      </c>
      <c r="G37" s="90">
        <v>2218800000</v>
      </c>
      <c r="H37" s="139">
        <f>+G37/D37</f>
        <v>0.28967436794204082</v>
      </c>
      <c r="I37" s="70">
        <f>SUM(I38:I40)</f>
        <v>0</v>
      </c>
      <c r="J37" s="70">
        <v>443760000</v>
      </c>
      <c r="K37" s="70">
        <v>741147322</v>
      </c>
      <c r="L37" s="70">
        <v>443760000</v>
      </c>
      <c r="M37" s="70">
        <v>295066339</v>
      </c>
      <c r="N37" s="70">
        <v>295066339</v>
      </c>
      <c r="O37" s="70">
        <f t="shared" ref="O37" si="5">SUM(O38:O40)</f>
        <v>0</v>
      </c>
      <c r="P37" s="106">
        <f>SUM(I37:O37)</f>
        <v>2218800000</v>
      </c>
      <c r="Q37" s="25"/>
    </row>
    <row r="38" spans="1:17" s="3" customFormat="1" ht="15" customHeight="1" x14ac:dyDescent="0.2">
      <c r="A38" s="180"/>
      <c r="B38" s="172"/>
      <c r="C38" s="159"/>
      <c r="D38" s="162"/>
      <c r="E38" s="154"/>
      <c r="F38" s="91" t="s">
        <v>42</v>
      </c>
      <c r="G38" s="71">
        <v>443760000</v>
      </c>
      <c r="H38" s="86"/>
      <c r="I38" s="12"/>
      <c r="J38" s="23">
        <v>88752000</v>
      </c>
      <c r="K38" s="23">
        <v>148229464</v>
      </c>
      <c r="L38" s="23">
        <v>88752000</v>
      </c>
      <c r="M38" s="23">
        <v>59013268</v>
      </c>
      <c r="N38" s="23">
        <v>59013268</v>
      </c>
      <c r="O38" s="23"/>
      <c r="P38" s="108">
        <f>SUM(I38:O38)</f>
        <v>443760000</v>
      </c>
      <c r="Q38" s="25"/>
    </row>
    <row r="39" spans="1:17" s="3" customFormat="1" ht="15" customHeight="1" x14ac:dyDescent="0.2">
      <c r="A39" s="180"/>
      <c r="B39" s="172"/>
      <c r="C39" s="159"/>
      <c r="D39" s="162"/>
      <c r="E39" s="154"/>
      <c r="F39" s="91" t="s">
        <v>24</v>
      </c>
      <c r="G39" s="71">
        <v>665640000</v>
      </c>
      <c r="H39" s="86"/>
      <c r="I39" s="12"/>
      <c r="J39" s="23">
        <v>133128000</v>
      </c>
      <c r="K39" s="23">
        <v>222344196</v>
      </c>
      <c r="L39" s="23">
        <v>133128000</v>
      </c>
      <c r="M39" s="23">
        <v>88519902</v>
      </c>
      <c r="N39" s="23">
        <v>88519902</v>
      </c>
      <c r="O39" s="23"/>
      <c r="P39" s="108">
        <f>SUM(I39:O39)</f>
        <v>665640000</v>
      </c>
      <c r="Q39" s="25"/>
    </row>
    <row r="40" spans="1:17" s="3" customFormat="1" x14ac:dyDescent="0.2">
      <c r="A40" s="180"/>
      <c r="B40" s="172"/>
      <c r="C40" s="159"/>
      <c r="D40" s="162"/>
      <c r="E40" s="154"/>
      <c r="F40" s="91" t="s">
        <v>19</v>
      </c>
      <c r="G40" s="71">
        <v>1109399999</v>
      </c>
      <c r="H40" s="86"/>
      <c r="I40" s="12"/>
      <c r="J40" s="23">
        <v>221880000</v>
      </c>
      <c r="K40" s="23">
        <v>370573661</v>
      </c>
      <c r="L40" s="23">
        <v>221880000</v>
      </c>
      <c r="M40" s="23">
        <v>147533169</v>
      </c>
      <c r="N40" s="23">
        <v>147533169</v>
      </c>
      <c r="O40" s="23"/>
      <c r="P40" s="108">
        <f>SUM(I40:O40)</f>
        <v>1109399999</v>
      </c>
      <c r="Q40" s="25"/>
    </row>
    <row r="41" spans="1:17" s="3" customFormat="1" x14ac:dyDescent="0.2">
      <c r="A41" s="180"/>
      <c r="B41" s="172"/>
      <c r="C41" s="159"/>
      <c r="D41" s="162"/>
      <c r="E41" s="154"/>
      <c r="F41" s="83" t="s">
        <v>37</v>
      </c>
      <c r="G41" s="138">
        <f>SUM(G42:G43)</f>
        <v>2218799999</v>
      </c>
      <c r="H41" s="139">
        <f>+G41/D37</f>
        <v>0.28967436781148626</v>
      </c>
      <c r="I41" s="105">
        <f>SUM(I42:I43)</f>
        <v>0</v>
      </c>
      <c r="J41" s="105">
        <f t="shared" ref="J41:O41" si="6">SUM(J42:J43)</f>
        <v>443760000</v>
      </c>
      <c r="K41" s="105">
        <f t="shared" si="6"/>
        <v>741147321</v>
      </c>
      <c r="L41" s="105">
        <f t="shared" si="6"/>
        <v>443760000</v>
      </c>
      <c r="M41" s="105">
        <f t="shared" si="6"/>
        <v>295066339</v>
      </c>
      <c r="N41" s="105">
        <f t="shared" si="6"/>
        <v>295066339</v>
      </c>
      <c r="O41" s="105">
        <f t="shared" si="6"/>
        <v>0</v>
      </c>
      <c r="P41" s="106">
        <f>SUM(I41:O41)</f>
        <v>2218799999</v>
      </c>
      <c r="Q41" s="25"/>
    </row>
    <row r="42" spans="1:17" s="3" customFormat="1" x14ac:dyDescent="0.2">
      <c r="A42" s="180"/>
      <c r="B42" s="172"/>
      <c r="C42" s="159"/>
      <c r="D42" s="162"/>
      <c r="E42" s="154"/>
      <c r="F42" s="91" t="s">
        <v>20</v>
      </c>
      <c r="G42" s="71">
        <v>1331279999</v>
      </c>
      <c r="H42" s="86"/>
      <c r="I42" s="12"/>
      <c r="J42" s="23">
        <v>266256000</v>
      </c>
      <c r="K42" s="23">
        <v>444688393</v>
      </c>
      <c r="L42" s="23">
        <v>266256000</v>
      </c>
      <c r="M42" s="23">
        <v>177039803</v>
      </c>
      <c r="N42" s="23">
        <v>177039803</v>
      </c>
      <c r="O42" s="23"/>
      <c r="P42" s="108">
        <f>SUM(I42:O42)</f>
        <v>1331279999</v>
      </c>
      <c r="Q42" s="25"/>
    </row>
    <row r="43" spans="1:17" s="3" customFormat="1" x14ac:dyDescent="0.2">
      <c r="A43" s="180"/>
      <c r="B43" s="172"/>
      <c r="C43" s="159"/>
      <c r="D43" s="162"/>
      <c r="E43" s="154"/>
      <c r="F43" s="91" t="s">
        <v>21</v>
      </c>
      <c r="G43" s="71">
        <v>887520000</v>
      </c>
      <c r="H43" s="86"/>
      <c r="I43" s="12"/>
      <c r="J43" s="23">
        <v>177504000</v>
      </c>
      <c r="K43" s="23">
        <v>296458928</v>
      </c>
      <c r="L43" s="23">
        <v>177504000</v>
      </c>
      <c r="M43" s="23">
        <v>118026536</v>
      </c>
      <c r="N43" s="23">
        <v>118026536</v>
      </c>
      <c r="O43" s="23"/>
      <c r="P43" s="108">
        <f>SUM(I43:O43)</f>
        <v>887520000</v>
      </c>
      <c r="Q43" s="25"/>
    </row>
    <row r="44" spans="1:17" s="3" customFormat="1" ht="60" x14ac:dyDescent="0.2">
      <c r="A44" s="180"/>
      <c r="B44" s="172"/>
      <c r="C44" s="159"/>
      <c r="D44" s="162"/>
      <c r="E44" s="154"/>
      <c r="F44" s="84"/>
      <c r="G44" s="85"/>
      <c r="H44" s="86"/>
      <c r="I44" s="36" t="s">
        <v>78</v>
      </c>
      <c r="J44" s="41"/>
      <c r="K44" s="41"/>
      <c r="L44" s="41"/>
      <c r="M44" s="41"/>
      <c r="N44" s="41"/>
      <c r="O44" s="41"/>
      <c r="P44" s="107" t="s">
        <v>5</v>
      </c>
      <c r="Q44" s="25"/>
    </row>
    <row r="45" spans="1:17" s="3" customFormat="1" ht="36" x14ac:dyDescent="0.2">
      <c r="A45" s="180"/>
      <c r="B45" s="172"/>
      <c r="C45" s="159"/>
      <c r="D45" s="162"/>
      <c r="E45" s="154"/>
      <c r="F45" s="99" t="s">
        <v>56</v>
      </c>
      <c r="G45" s="71">
        <v>3222035252</v>
      </c>
      <c r="H45" s="142">
        <f>+G45/D37</f>
        <v>0.42065126424647292</v>
      </c>
      <c r="I45" s="115">
        <v>3222035252</v>
      </c>
      <c r="J45" s="119"/>
      <c r="K45" s="119"/>
      <c r="L45" s="119"/>
      <c r="M45" s="119"/>
      <c r="N45" s="119"/>
      <c r="O45" s="119"/>
      <c r="P45" s="120">
        <f>+I45</f>
        <v>3222035252</v>
      </c>
      <c r="Q45" s="25"/>
    </row>
    <row r="46" spans="1:17" s="25" customFormat="1" ht="10.5" customHeight="1" x14ac:dyDescent="0.2">
      <c r="A46" s="181"/>
      <c r="B46" s="183"/>
      <c r="C46" s="160"/>
      <c r="D46" s="163"/>
      <c r="E46" s="155"/>
      <c r="F46" s="89" t="s">
        <v>12</v>
      </c>
      <c r="G46" s="90">
        <f>+G45+G41+G37</f>
        <v>7659635251</v>
      </c>
      <c r="H46" s="101"/>
      <c r="I46" s="70">
        <f>+I37+I41+I45</f>
        <v>3222035252</v>
      </c>
      <c r="J46" s="70">
        <f t="shared" ref="J46:O46" si="7">+J37+J41</f>
        <v>887520000</v>
      </c>
      <c r="K46" s="70">
        <f t="shared" si="7"/>
        <v>1482294643</v>
      </c>
      <c r="L46" s="70">
        <f t="shared" si="7"/>
        <v>887520000</v>
      </c>
      <c r="M46" s="70">
        <f t="shared" si="7"/>
        <v>590132678</v>
      </c>
      <c r="N46" s="70">
        <f t="shared" si="7"/>
        <v>590132678</v>
      </c>
      <c r="O46" s="70">
        <f t="shared" si="7"/>
        <v>0</v>
      </c>
      <c r="P46" s="70">
        <f>+P37+P41+P45</f>
        <v>7659635251</v>
      </c>
    </row>
    <row r="47" spans="1:17" s="25" customFormat="1" ht="15" customHeight="1" x14ac:dyDescent="0.2">
      <c r="A47" s="28"/>
      <c r="B47" s="29"/>
      <c r="C47" s="30"/>
      <c r="D47" s="31"/>
      <c r="E47" s="30"/>
      <c r="F47" s="30"/>
      <c r="G47" s="32"/>
      <c r="H47" s="30"/>
      <c r="I47" s="121"/>
      <c r="J47" s="122"/>
      <c r="K47" s="122"/>
      <c r="L47" s="122"/>
      <c r="M47" s="122"/>
      <c r="N47" s="122"/>
      <c r="O47" s="122"/>
      <c r="P47" s="123"/>
    </row>
    <row r="48" spans="1:17" s="25" customFormat="1" ht="0.75" customHeight="1" x14ac:dyDescent="0.2">
      <c r="A48" s="28"/>
      <c r="B48" s="29"/>
      <c r="C48" s="30"/>
      <c r="D48" s="31"/>
      <c r="E48" s="30"/>
      <c r="F48" s="30"/>
      <c r="G48" s="32"/>
      <c r="H48" s="30"/>
      <c r="I48" s="34"/>
      <c r="J48" s="39"/>
      <c r="K48" s="39"/>
      <c r="L48" s="39"/>
      <c r="M48" s="39"/>
      <c r="N48" s="39"/>
      <c r="O48" s="39"/>
      <c r="P48" s="40"/>
    </row>
    <row r="49" spans="1:16" ht="27.75" customHeight="1" thickBot="1" x14ac:dyDescent="0.25">
      <c r="A49" s="19"/>
      <c r="B49" s="20"/>
      <c r="C49" s="20"/>
      <c r="D49" s="20"/>
      <c r="E49" s="20"/>
      <c r="F49" s="20"/>
      <c r="G49" s="20"/>
      <c r="H49" s="21"/>
      <c r="I49" s="34"/>
      <c r="J49" s="33"/>
      <c r="K49" s="33"/>
      <c r="L49" s="33"/>
      <c r="M49" s="33"/>
      <c r="N49" s="33"/>
      <c r="O49" s="33"/>
      <c r="P49" s="25"/>
    </row>
    <row r="50" spans="1:16" s="25" customFormat="1" ht="12.75" thickBot="1" x14ac:dyDescent="0.25">
      <c r="A50" s="28"/>
      <c r="B50" s="29"/>
      <c r="C50" s="30"/>
      <c r="D50" s="31"/>
      <c r="E50" s="30"/>
      <c r="F50" s="30"/>
      <c r="G50" s="32"/>
      <c r="H50" s="30"/>
      <c r="I50" s="32"/>
      <c r="J50" s="33"/>
      <c r="K50" s="33"/>
      <c r="L50" s="33"/>
      <c r="M50" s="33"/>
      <c r="N50" s="33"/>
      <c r="O50" s="33"/>
    </row>
    <row r="51" spans="1:16" s="25" customFormat="1" ht="151.5" customHeight="1" x14ac:dyDescent="0.2">
      <c r="A51" s="150" t="s">
        <v>73</v>
      </c>
      <c r="B51" s="151"/>
      <c r="C51" s="151"/>
      <c r="D51" s="151"/>
      <c r="E51" s="68"/>
      <c r="F51" s="68"/>
      <c r="G51" s="68"/>
      <c r="H51" s="69"/>
      <c r="I51" s="32"/>
      <c r="J51" s="33"/>
      <c r="K51" s="33"/>
      <c r="L51" s="33"/>
      <c r="M51" s="33"/>
      <c r="N51" s="33"/>
      <c r="O51" s="33"/>
    </row>
    <row r="52" spans="1:16" ht="12" hidden="1" customHeight="1" x14ac:dyDescent="0.2">
      <c r="A52" s="62"/>
      <c r="B52" s="63"/>
      <c r="C52" s="63"/>
      <c r="D52" s="63"/>
      <c r="E52" s="63"/>
      <c r="F52" s="63"/>
      <c r="G52" s="63"/>
      <c r="H52" s="64"/>
    </row>
    <row r="53" spans="1:16" ht="12" hidden="1" customHeight="1" x14ac:dyDescent="0.2">
      <c r="A53" s="62"/>
      <c r="B53" s="63"/>
      <c r="C53" s="63"/>
      <c r="D53" s="63"/>
      <c r="E53" s="63"/>
      <c r="F53" s="63"/>
      <c r="G53" s="63"/>
      <c r="H53" s="64"/>
    </row>
    <row r="54" spans="1:16" ht="12" hidden="1" customHeight="1" x14ac:dyDescent="0.2">
      <c r="A54" s="62"/>
      <c r="B54" s="63"/>
      <c r="C54" s="63"/>
      <c r="D54" s="63"/>
      <c r="E54" s="63"/>
      <c r="F54" s="63"/>
      <c r="G54" s="63"/>
      <c r="H54" s="64"/>
    </row>
    <row r="55" spans="1:16" ht="12" hidden="1" customHeight="1" x14ac:dyDescent="0.2">
      <c r="A55" s="62"/>
      <c r="B55" s="63"/>
      <c r="C55" s="63"/>
      <c r="D55" s="63"/>
      <c r="E55" s="63"/>
      <c r="F55" s="63"/>
      <c r="G55" s="63"/>
      <c r="H55" s="64"/>
    </row>
    <row r="56" spans="1:16" ht="12" hidden="1" customHeight="1" x14ac:dyDescent="0.2">
      <c r="A56" s="62"/>
      <c r="B56" s="63"/>
      <c r="C56" s="63"/>
      <c r="D56" s="63"/>
      <c r="E56" s="63"/>
      <c r="F56" s="63"/>
      <c r="G56" s="63"/>
      <c r="H56" s="64"/>
    </row>
    <row r="57" spans="1:16" ht="12" hidden="1" customHeight="1" x14ac:dyDescent="0.2">
      <c r="A57" s="62"/>
      <c r="B57" s="63"/>
      <c r="C57" s="63"/>
      <c r="D57" s="63"/>
      <c r="E57" s="63"/>
      <c r="F57" s="63"/>
      <c r="G57" s="63"/>
      <c r="H57" s="64"/>
    </row>
    <row r="58" spans="1:16" ht="12" hidden="1" customHeight="1" x14ac:dyDescent="0.2">
      <c r="A58" s="62"/>
      <c r="B58" s="63"/>
      <c r="C58" s="63"/>
      <c r="D58" s="63"/>
      <c r="E58" s="63"/>
      <c r="F58" s="63"/>
      <c r="G58" s="63"/>
      <c r="H58" s="64"/>
    </row>
    <row r="59" spans="1:16" ht="12" hidden="1" customHeight="1" x14ac:dyDescent="0.2">
      <c r="A59" s="62"/>
      <c r="B59" s="63"/>
      <c r="C59" s="63"/>
      <c r="D59" s="63"/>
      <c r="E59" s="63"/>
      <c r="F59" s="63"/>
      <c r="G59" s="63"/>
      <c r="H59" s="64"/>
    </row>
    <row r="60" spans="1:16" ht="12" hidden="1" customHeight="1" x14ac:dyDescent="0.2">
      <c r="A60" s="62"/>
      <c r="B60" s="63"/>
      <c r="C60" s="63"/>
      <c r="D60" s="63"/>
      <c r="E60" s="63"/>
      <c r="F60" s="63"/>
      <c r="G60" s="63"/>
      <c r="H60" s="64"/>
    </row>
    <row r="61" spans="1:16" ht="31.5" hidden="1" customHeight="1" thickBot="1" x14ac:dyDescent="0.25">
      <c r="A61" s="65"/>
      <c r="B61" s="66"/>
      <c r="C61" s="66"/>
      <c r="D61" s="66"/>
      <c r="E61" s="66"/>
      <c r="F61" s="66"/>
      <c r="G61" s="66"/>
      <c r="H61" s="67"/>
    </row>
    <row r="62" spans="1:16" x14ac:dyDescent="0.2"/>
    <row r="63" spans="1:16" x14ac:dyDescent="0.2"/>
    <row r="64" spans="1:16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</sheetData>
  <sheetProtection insertColumns="0"/>
  <mergeCells count="26">
    <mergeCell ref="D25:D28"/>
    <mergeCell ref="C30:C33"/>
    <mergeCell ref="D30:D33"/>
    <mergeCell ref="E30:E33"/>
    <mergeCell ref="A24:A28"/>
    <mergeCell ref="B24:B28"/>
    <mergeCell ref="C25:C28"/>
    <mergeCell ref="A29:A46"/>
    <mergeCell ref="B29:B46"/>
    <mergeCell ref="D37:D46"/>
    <mergeCell ref="A51:D51"/>
    <mergeCell ref="E1:F1"/>
    <mergeCell ref="G1:H1"/>
    <mergeCell ref="E15:E21"/>
    <mergeCell ref="A4:B4"/>
    <mergeCell ref="A8:B8"/>
    <mergeCell ref="C10:C13"/>
    <mergeCell ref="D10:D13"/>
    <mergeCell ref="E10:E13"/>
    <mergeCell ref="C15:C21"/>
    <mergeCell ref="E25:E28"/>
    <mergeCell ref="D15:D21"/>
    <mergeCell ref="E37:E46"/>
    <mergeCell ref="C37:C46"/>
    <mergeCell ref="A10:A23"/>
    <mergeCell ref="B10:B23"/>
  </mergeCells>
  <conditionalFormatting sqref="H27">
    <cfRule type="cellIs" dxfId="104" priority="162" operator="equal">
      <formula>0.2</formula>
    </cfRule>
    <cfRule type="cellIs" dxfId="103" priority="163" operator="greaterThan">
      <formula>0.2</formula>
    </cfRule>
    <cfRule type="cellIs" dxfId="102" priority="197" operator="lessThan">
      <formula>0.2</formula>
    </cfRule>
  </conditionalFormatting>
  <conditionalFormatting sqref="P13">
    <cfRule type="cellIs" dxfId="101" priority="194" operator="greaterThan">
      <formula>$G$13</formula>
    </cfRule>
    <cfRule type="cellIs" dxfId="100" priority="195" operator="lessThan">
      <formula>$G$13</formula>
    </cfRule>
    <cfRule type="cellIs" dxfId="99" priority="196" operator="equal">
      <formula>$G$13</formula>
    </cfRule>
  </conditionalFormatting>
  <conditionalFormatting sqref="P21">
    <cfRule type="cellIs" dxfId="98" priority="191" operator="lessThan">
      <formula>$G$21</formula>
    </cfRule>
    <cfRule type="cellIs" dxfId="97" priority="192" operator="greaterThan">
      <formula>$G$21</formula>
    </cfRule>
    <cfRule type="cellIs" dxfId="96" priority="193" operator="equal">
      <formula>$G$21</formula>
    </cfRule>
  </conditionalFormatting>
  <conditionalFormatting sqref="P45">
    <cfRule type="cellIs" dxfId="95" priority="16" operator="equal">
      <formula>$G$45</formula>
    </cfRule>
    <cfRule type="cellIs" dxfId="94" priority="17" operator="lessThan">
      <formula>$G$45</formula>
    </cfRule>
    <cfRule type="cellIs" dxfId="93" priority="18" operator="greaterThan">
      <formula>$G$45</formula>
    </cfRule>
  </conditionalFormatting>
  <conditionalFormatting sqref="P23">
    <cfRule type="cellIs" dxfId="92" priority="184" operator="lessThan">
      <formula>$G$23</formula>
    </cfRule>
    <cfRule type="cellIs" dxfId="91" priority="185" operator="greaterThan">
      <formula>$G$23</formula>
    </cfRule>
    <cfRule type="cellIs" dxfId="90" priority="186" operator="equal">
      <formula>$G$23</formula>
    </cfRule>
  </conditionalFormatting>
  <conditionalFormatting sqref="P28">
    <cfRule type="cellIs" dxfId="89" priority="178" operator="lessThan">
      <formula>$G$28</formula>
    </cfRule>
    <cfRule type="cellIs" dxfId="88" priority="179" operator="greaterThan">
      <formula>$G$28</formula>
    </cfRule>
    <cfRule type="cellIs" dxfId="87" priority="180" operator="equal">
      <formula>$G$28</formula>
    </cfRule>
  </conditionalFormatting>
  <conditionalFormatting sqref="P33">
    <cfRule type="cellIs" dxfId="86" priority="175" operator="lessThan">
      <formula>$G$33</formula>
    </cfRule>
    <cfRule type="cellIs" dxfId="85" priority="176" operator="greaterThan">
      <formula>$G$33</formula>
    </cfRule>
    <cfRule type="cellIs" dxfId="84" priority="177" operator="equal">
      <formula>$G$33</formula>
    </cfRule>
  </conditionalFormatting>
  <conditionalFormatting sqref="P35">
    <cfRule type="cellIs" dxfId="83" priority="172" operator="lessThan">
      <formula>$G$35</formula>
    </cfRule>
    <cfRule type="cellIs" dxfId="82" priority="173" operator="greaterThan">
      <formula>$G$35</formula>
    </cfRule>
    <cfRule type="cellIs" dxfId="81" priority="174" operator="equal">
      <formula>$G$35</formula>
    </cfRule>
  </conditionalFormatting>
  <conditionalFormatting sqref="H23">
    <cfRule type="cellIs" dxfId="80" priority="164" operator="greaterThan">
      <formula>0.2</formula>
    </cfRule>
    <cfRule type="cellIs" dxfId="79" priority="166" operator="equal">
      <formula>0.2</formula>
    </cfRule>
    <cfRule type="cellIs" dxfId="78" priority="167" operator="lessThan">
      <formula>0.2</formula>
    </cfRule>
  </conditionalFormatting>
  <conditionalFormatting sqref="P10">
    <cfRule type="cellIs" dxfId="77" priority="156" operator="greaterThan">
      <formula>$G$10</formula>
    </cfRule>
    <cfRule type="cellIs" dxfId="76" priority="157" operator="lessThan">
      <formula>$G$10</formula>
    </cfRule>
    <cfRule type="cellIs" dxfId="75" priority="158" operator="equal">
      <formula>$G$10</formula>
    </cfRule>
  </conditionalFormatting>
  <conditionalFormatting sqref="P15">
    <cfRule type="cellIs" dxfId="74" priority="153" operator="equal">
      <formula>$G$15</formula>
    </cfRule>
    <cfRule type="cellIs" dxfId="73" priority="154" operator="lessThan">
      <formula>$G$15</formula>
    </cfRule>
    <cfRule type="cellIs" dxfId="72" priority="155" operator="greaterThan">
      <formula>$G$15</formula>
    </cfRule>
  </conditionalFormatting>
  <conditionalFormatting sqref="P27">
    <cfRule type="cellIs" dxfId="71" priority="144" operator="equal">
      <formula>$G$27</formula>
    </cfRule>
    <cfRule type="cellIs" dxfId="70" priority="145" operator="lessThan">
      <formula>$G$27</formula>
    </cfRule>
    <cfRule type="cellIs" dxfId="69" priority="146" operator="greaterThan">
      <formula>$G$27</formula>
    </cfRule>
  </conditionalFormatting>
  <conditionalFormatting sqref="P30">
    <cfRule type="cellIs" dxfId="68" priority="141" operator="equal">
      <formula>$G$30</formula>
    </cfRule>
    <cfRule type="cellIs" dxfId="67" priority="142" operator="lessThan">
      <formula>$G$30</formula>
    </cfRule>
    <cfRule type="cellIs" dxfId="66" priority="143" operator="greaterThan">
      <formula>$G$30</formula>
    </cfRule>
  </conditionalFormatting>
  <conditionalFormatting sqref="H35">
    <cfRule type="cellIs" dxfId="65" priority="138" operator="lessThan">
      <formula>0.15</formula>
    </cfRule>
    <cfRule type="cellIs" dxfId="64" priority="139" operator="equal">
      <formula>0.15</formula>
    </cfRule>
    <cfRule type="cellIs" dxfId="63" priority="140" operator="greaterThan">
      <formula>0.15</formula>
    </cfRule>
  </conditionalFormatting>
  <conditionalFormatting sqref="P11">
    <cfRule type="cellIs" dxfId="62" priority="131" operator="lessThan">
      <formula>$G$11</formula>
    </cfRule>
    <cfRule type="cellIs" dxfId="61" priority="132" operator="greaterThan">
      <formula>$G$11</formula>
    </cfRule>
    <cfRule type="cellIs" dxfId="60" priority="133" operator="equal">
      <formula>$G$11</formula>
    </cfRule>
  </conditionalFormatting>
  <conditionalFormatting sqref="P12">
    <cfRule type="cellIs" dxfId="59" priority="128" operator="lessThan">
      <formula>$G$12</formula>
    </cfRule>
    <cfRule type="cellIs" dxfId="58" priority="129" operator="greaterThan">
      <formula>$G$12</formula>
    </cfRule>
    <cfRule type="cellIs" dxfId="57" priority="130" operator="equal">
      <formula>$G$12</formula>
    </cfRule>
  </conditionalFormatting>
  <conditionalFormatting sqref="P16">
    <cfRule type="cellIs" dxfId="56" priority="121" operator="lessThan">
      <formula>$G$16</formula>
    </cfRule>
    <cfRule type="cellIs" dxfId="55" priority="122" operator="greaterThan">
      <formula>$G$16</formula>
    </cfRule>
    <cfRule type="cellIs" dxfId="54" priority="123" operator="equal">
      <formula>$G$16</formula>
    </cfRule>
  </conditionalFormatting>
  <conditionalFormatting sqref="P17">
    <cfRule type="cellIs" dxfId="53" priority="118" operator="lessThan">
      <formula>$G$17</formula>
    </cfRule>
    <cfRule type="cellIs" dxfId="52" priority="119" operator="greaterThan">
      <formula>$G$17</formula>
    </cfRule>
    <cfRule type="cellIs" dxfId="51" priority="120" operator="equal">
      <formula>$G$17</formula>
    </cfRule>
  </conditionalFormatting>
  <conditionalFormatting sqref="P18">
    <cfRule type="cellIs" dxfId="50" priority="115" operator="lessThan">
      <formula>$G$18</formula>
    </cfRule>
    <cfRule type="cellIs" dxfId="49" priority="116" operator="greaterThan">
      <formula>$G$18</formula>
    </cfRule>
    <cfRule type="cellIs" dxfId="48" priority="117" operator="equal">
      <formula>$G$18</formula>
    </cfRule>
  </conditionalFormatting>
  <conditionalFormatting sqref="P32">
    <cfRule type="cellIs" dxfId="47" priority="88" operator="lessThan">
      <formula>$G$32</formula>
    </cfRule>
    <cfRule type="cellIs" dxfId="46" priority="89" operator="greaterThan">
      <formula>$G$32</formula>
    </cfRule>
    <cfRule type="cellIs" dxfId="45" priority="90" operator="equal">
      <formula>$G$32</formula>
    </cfRule>
  </conditionalFormatting>
  <conditionalFormatting sqref="P19">
    <cfRule type="cellIs" dxfId="44" priority="112" operator="lessThan">
      <formula>$G$19</formula>
    </cfRule>
    <cfRule type="cellIs" dxfId="43" priority="113" operator="greaterThan">
      <formula>$G$19</formula>
    </cfRule>
    <cfRule type="cellIs" dxfId="42" priority="114" operator="equal">
      <formula>$G$19</formula>
    </cfRule>
  </conditionalFormatting>
  <conditionalFormatting sqref="P20">
    <cfRule type="cellIs" dxfId="41" priority="76" operator="lessThan">
      <formula>$G$20</formula>
    </cfRule>
    <cfRule type="cellIs" dxfId="40" priority="77" operator="greaterThan">
      <formula>$G$20</formula>
    </cfRule>
    <cfRule type="cellIs" dxfId="39" priority="78" operator="equal">
      <formula>$G$20</formula>
    </cfRule>
  </conditionalFormatting>
  <conditionalFormatting sqref="P25">
    <cfRule type="cellIs" dxfId="38" priority="67" operator="equal">
      <formula>$G$25</formula>
    </cfRule>
    <cfRule type="cellIs" dxfId="37" priority="68" operator="lessThan">
      <formula>$G$25</formula>
    </cfRule>
    <cfRule type="cellIs" dxfId="36" priority="69" operator="greaterThan">
      <formula>$G$25</formula>
    </cfRule>
  </conditionalFormatting>
  <conditionalFormatting sqref="P31">
    <cfRule type="cellIs" dxfId="35" priority="64" operator="equal">
      <formula>$G$31</formula>
    </cfRule>
    <cfRule type="cellIs" dxfId="34" priority="65" operator="lessThan">
      <formula>$G$31</formula>
    </cfRule>
    <cfRule type="cellIs" dxfId="33" priority="66" operator="greaterThan">
      <formula>$G$31</formula>
    </cfRule>
  </conditionalFormatting>
  <conditionalFormatting sqref="P37">
    <cfRule type="cellIs" dxfId="32" priority="37" operator="equal">
      <formula>$G$37</formula>
    </cfRule>
    <cfRule type="cellIs" dxfId="31" priority="38" operator="lessThan">
      <formula>$G$37</formula>
    </cfRule>
    <cfRule type="cellIs" dxfId="30" priority="39" operator="greaterThan">
      <formula>$G$37</formula>
    </cfRule>
  </conditionalFormatting>
  <conditionalFormatting sqref="P38">
    <cfRule type="cellIs" dxfId="29" priority="34" operator="equal">
      <formula>$G$38</formula>
    </cfRule>
    <cfRule type="cellIs" dxfId="28" priority="35" operator="lessThan">
      <formula>$G$38</formula>
    </cfRule>
    <cfRule type="cellIs" dxfId="27" priority="36" operator="greaterThan">
      <formula>$G$38</formula>
    </cfRule>
  </conditionalFormatting>
  <conditionalFormatting sqref="P39">
    <cfRule type="cellIs" dxfId="26" priority="31" operator="equal">
      <formula>$G$39</formula>
    </cfRule>
    <cfRule type="cellIs" dxfId="25" priority="32" operator="lessThan">
      <formula>$G$39</formula>
    </cfRule>
    <cfRule type="cellIs" dxfId="24" priority="33" operator="greaterThan">
      <formula>$G$39</formula>
    </cfRule>
  </conditionalFormatting>
  <conditionalFormatting sqref="P41">
    <cfRule type="cellIs" dxfId="23" priority="25" operator="equal">
      <formula>$G$41</formula>
    </cfRule>
    <cfRule type="cellIs" dxfId="22" priority="26" operator="lessThan">
      <formula>$G$41</formula>
    </cfRule>
    <cfRule type="cellIs" dxfId="21" priority="27" operator="greaterThan">
      <formula>$G$41</formula>
    </cfRule>
  </conditionalFormatting>
  <conditionalFormatting sqref="P42">
    <cfRule type="cellIs" dxfId="20" priority="22" operator="equal">
      <formula>$G$42</formula>
    </cfRule>
    <cfRule type="cellIs" dxfId="19" priority="23" operator="lessThan">
      <formula>$G$42</formula>
    </cfRule>
    <cfRule type="cellIs" dxfId="18" priority="24" operator="greaterThan">
      <formula>$G$42</formula>
    </cfRule>
  </conditionalFormatting>
  <conditionalFormatting sqref="P43">
    <cfRule type="cellIs" dxfId="17" priority="19" operator="equal">
      <formula>$G$43</formula>
    </cfRule>
    <cfRule type="cellIs" dxfId="16" priority="20" operator="lessThan">
      <formula>$G$43</formula>
    </cfRule>
    <cfRule type="cellIs" dxfId="15" priority="21" operator="greaterThan">
      <formula>$G$43</formula>
    </cfRule>
  </conditionalFormatting>
  <conditionalFormatting sqref="P40">
    <cfRule type="cellIs" dxfId="14" priority="28" operator="equal">
      <formula>$G$40</formula>
    </cfRule>
    <cfRule type="cellIs" dxfId="13" priority="29" operator="lessThan">
      <formula>$G$40</formula>
    </cfRule>
    <cfRule type="cellIs" dxfId="12" priority="30" operator="greaterThan">
      <formula>$G$40</formula>
    </cfRule>
  </conditionalFormatting>
  <conditionalFormatting sqref="G46">
    <cfRule type="cellIs" dxfId="11" priority="14" operator="lessThan">
      <formula>$G$46</formula>
    </cfRule>
    <cfRule type="cellIs" dxfId="10" priority="15" operator="greaterThan">
      <formula>$G$46</formula>
    </cfRule>
  </conditionalFormatting>
  <conditionalFormatting sqref="P46">
    <cfRule type="cellIs" dxfId="9" priority="11" operator="equal">
      <formula>$G$46</formula>
    </cfRule>
    <cfRule type="cellIs" dxfId="8" priority="12" operator="lessThan">
      <formula>$G$46</formula>
    </cfRule>
    <cfRule type="cellIs" dxfId="7" priority="13" operator="greaterThan">
      <formula>$G$46</formula>
    </cfRule>
  </conditionalFormatting>
  <conditionalFormatting sqref="B6">
    <cfRule type="cellIs" dxfId="6" priority="7" operator="equal">
      <formula>$B$10</formula>
    </cfRule>
  </conditionalFormatting>
  <conditionalFormatting sqref="C6">
    <cfRule type="cellIs" dxfId="5" priority="6" operator="equal">
      <formula>$B$24</formula>
    </cfRule>
  </conditionalFormatting>
  <conditionalFormatting sqref="D6">
    <cfRule type="cellIs" dxfId="4" priority="5" operator="equal">
      <formula>$B$29</formula>
    </cfRule>
  </conditionalFormatting>
  <conditionalFormatting sqref="E6">
    <cfRule type="cellIs" dxfId="3" priority="3" operator="equal">
      <formula>$B$10+$B$24+$D$37</formula>
    </cfRule>
  </conditionalFormatting>
  <conditionalFormatting sqref="F6">
    <cfRule type="cellIs" dxfId="2" priority="2" operator="equal">
      <formula>+$C$35+$C$30</formula>
    </cfRule>
  </conditionalFormatting>
  <conditionalFormatting sqref="G6">
    <cfRule type="cellIs" dxfId="1" priority="1" operator="equal">
      <formula>$B$2</formula>
    </cfRule>
  </conditionalFormatting>
  <pageMargins left="0.70866141732283472" right="0.70866141732283472" top="0.74803149606299213" bottom="0.74803149606299213" header="0.31496062992125984" footer="0.31496062992125984"/>
  <pageSetup paperSize="8" scale="41" fitToHeight="6" orientation="landscape" r:id="rId1"/>
  <headerFooter>
    <oddHeader>&amp;F</oddHeader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WZ46"/>
  <sheetViews>
    <sheetView showGridLines="0" zoomScale="70" zoomScaleNormal="70" zoomScaleSheetLayoutView="40" workbookViewId="0">
      <selection activeCell="B4" sqref="B4:C4"/>
    </sheetView>
  </sheetViews>
  <sheetFormatPr defaultColWidth="0" defaultRowHeight="15" customHeight="1" zeroHeight="1" x14ac:dyDescent="0.25"/>
  <cols>
    <col min="1" max="1" width="19.5703125" style="42" customWidth="1"/>
    <col min="2" max="2" width="15.7109375" style="42" customWidth="1"/>
    <col min="3" max="3" width="48.7109375" style="42" customWidth="1"/>
    <col min="4" max="4" width="26" style="42" customWidth="1"/>
    <col min="5" max="5" width="10.7109375" style="42" customWidth="1"/>
    <col min="6" max="6" width="12.5703125" style="42" customWidth="1"/>
    <col min="7" max="8" width="12" style="42" customWidth="1"/>
    <col min="9" max="10" width="10.7109375" style="42" customWidth="1"/>
    <col min="11" max="11" width="11" style="42" customWidth="1"/>
    <col min="12" max="20" width="10.7109375" style="42" customWidth="1"/>
    <col min="21" max="21" width="13.140625" style="42" customWidth="1"/>
    <col min="22" max="32" width="9.140625" style="42" customWidth="1"/>
    <col min="33" max="33" width="11.28515625" style="42" customWidth="1"/>
    <col min="34" max="34" width="12" style="42" customWidth="1"/>
    <col min="35" max="36" width="9.140625" style="42" customWidth="1"/>
    <col min="37" max="254" width="9.140625" style="42" hidden="1"/>
    <col min="255" max="255" width="26.5703125" style="42" hidden="1"/>
    <col min="256" max="256" width="15.7109375" style="42" hidden="1"/>
    <col min="257" max="257" width="33.7109375" style="42" hidden="1"/>
    <col min="258" max="258" width="26" style="42" hidden="1"/>
    <col min="259" max="259" width="10.7109375" style="42" hidden="1"/>
    <col min="260" max="260" width="12.5703125" style="42" hidden="1"/>
    <col min="261" max="262" width="12" style="42" hidden="1"/>
    <col min="263" max="264" width="10.7109375" style="42" hidden="1"/>
    <col min="265" max="265" width="11" style="42" hidden="1"/>
    <col min="266" max="274" width="10.7109375" style="42" hidden="1"/>
    <col min="275" max="275" width="13.140625" style="42" hidden="1"/>
    <col min="276" max="278" width="9.140625" style="42" hidden="1"/>
    <col min="279" max="288" width="0" style="42" hidden="1"/>
    <col min="289" max="289" width="11.28515625" style="42" hidden="1"/>
    <col min="290" max="290" width="12" style="42" hidden="1"/>
    <col min="291" max="510" width="9.140625" style="42" hidden="1"/>
    <col min="511" max="511" width="26.5703125" style="42" hidden="1"/>
    <col min="512" max="512" width="15.7109375" style="42" hidden="1"/>
    <col min="513" max="513" width="33.7109375" style="42" hidden="1"/>
    <col min="514" max="514" width="26" style="42" hidden="1"/>
    <col min="515" max="515" width="10.7109375" style="42" hidden="1"/>
    <col min="516" max="516" width="12.5703125" style="42" hidden="1"/>
    <col min="517" max="518" width="12" style="42" hidden="1"/>
    <col min="519" max="520" width="10.7109375" style="42" hidden="1"/>
    <col min="521" max="521" width="11" style="42" hidden="1"/>
    <col min="522" max="530" width="10.7109375" style="42" hidden="1"/>
    <col min="531" max="531" width="13.140625" style="42" hidden="1"/>
    <col min="532" max="534" width="9.140625" style="42" hidden="1"/>
    <col min="535" max="544" width="0" style="42" hidden="1"/>
    <col min="545" max="545" width="11.28515625" style="42" hidden="1"/>
    <col min="546" max="546" width="12" style="42" hidden="1"/>
    <col min="547" max="766" width="9.140625" style="42" hidden="1"/>
    <col min="767" max="767" width="26.5703125" style="42" hidden="1"/>
    <col min="768" max="768" width="15.7109375" style="42" hidden="1"/>
    <col min="769" max="769" width="33.7109375" style="42" hidden="1"/>
    <col min="770" max="770" width="26" style="42" hidden="1"/>
    <col min="771" max="771" width="10.7109375" style="42" hidden="1"/>
    <col min="772" max="772" width="12.5703125" style="42" hidden="1"/>
    <col min="773" max="774" width="12" style="42" hidden="1"/>
    <col min="775" max="776" width="10.7109375" style="42" hidden="1"/>
    <col min="777" max="777" width="11" style="42" hidden="1"/>
    <col min="778" max="786" width="10.7109375" style="42" hidden="1"/>
    <col min="787" max="787" width="13.140625" style="42" hidden="1"/>
    <col min="788" max="790" width="9.140625" style="42" hidden="1"/>
    <col min="791" max="800" width="0" style="42" hidden="1"/>
    <col min="801" max="801" width="11.28515625" style="42" hidden="1"/>
    <col min="802" max="802" width="12" style="42" hidden="1"/>
    <col min="803" max="1022" width="9.140625" style="42" hidden="1"/>
    <col min="1023" max="1023" width="26.5703125" style="42" hidden="1"/>
    <col min="1024" max="1024" width="15.7109375" style="42" hidden="1"/>
    <col min="1025" max="1025" width="33.7109375" style="42" hidden="1"/>
    <col min="1026" max="1026" width="26" style="42" hidden="1"/>
    <col min="1027" max="1027" width="10.7109375" style="42" hidden="1"/>
    <col min="1028" max="1028" width="12.5703125" style="42" hidden="1"/>
    <col min="1029" max="1030" width="12" style="42" hidden="1"/>
    <col min="1031" max="1032" width="10.7109375" style="42" hidden="1"/>
    <col min="1033" max="1033" width="11" style="42" hidden="1"/>
    <col min="1034" max="1042" width="10.7109375" style="42" hidden="1"/>
    <col min="1043" max="1043" width="13.140625" style="42" hidden="1"/>
    <col min="1044" max="1046" width="9.140625" style="42" hidden="1"/>
    <col min="1047" max="1056" width="0" style="42" hidden="1"/>
    <col min="1057" max="1057" width="11.28515625" style="42" hidden="1"/>
    <col min="1058" max="1058" width="12" style="42" hidden="1"/>
    <col min="1059" max="1278" width="9.140625" style="42" hidden="1"/>
    <col min="1279" max="1279" width="26.5703125" style="42" hidden="1"/>
    <col min="1280" max="1280" width="15.7109375" style="42" hidden="1"/>
    <col min="1281" max="1281" width="33.7109375" style="42" hidden="1"/>
    <col min="1282" max="1282" width="26" style="42" hidden="1"/>
    <col min="1283" max="1283" width="10.7109375" style="42" hidden="1"/>
    <col min="1284" max="1284" width="12.5703125" style="42" hidden="1"/>
    <col min="1285" max="1286" width="12" style="42" hidden="1"/>
    <col min="1287" max="1288" width="10.7109375" style="42" hidden="1"/>
    <col min="1289" max="1289" width="11" style="42" hidden="1"/>
    <col min="1290" max="1298" width="10.7109375" style="42" hidden="1"/>
    <col min="1299" max="1299" width="13.140625" style="42" hidden="1"/>
    <col min="1300" max="1302" width="9.140625" style="42" hidden="1"/>
    <col min="1303" max="1312" width="0" style="42" hidden="1"/>
    <col min="1313" max="1313" width="11.28515625" style="42" hidden="1"/>
    <col min="1314" max="1314" width="12" style="42" hidden="1"/>
    <col min="1315" max="1534" width="9.140625" style="42" hidden="1"/>
    <col min="1535" max="1535" width="26.5703125" style="42" hidden="1"/>
    <col min="1536" max="1536" width="15.7109375" style="42" hidden="1"/>
    <col min="1537" max="1537" width="33.7109375" style="42" hidden="1"/>
    <col min="1538" max="1538" width="26" style="42" hidden="1"/>
    <col min="1539" max="1539" width="10.7109375" style="42" hidden="1"/>
    <col min="1540" max="1540" width="12.5703125" style="42" hidden="1"/>
    <col min="1541" max="1542" width="12" style="42" hidden="1"/>
    <col min="1543" max="1544" width="10.7109375" style="42" hidden="1"/>
    <col min="1545" max="1545" width="11" style="42" hidden="1"/>
    <col min="1546" max="1554" width="10.7109375" style="42" hidden="1"/>
    <col min="1555" max="1555" width="13.140625" style="42" hidden="1"/>
    <col min="1556" max="1558" width="9.140625" style="42" hidden="1"/>
    <col min="1559" max="1568" width="0" style="42" hidden="1"/>
    <col min="1569" max="1569" width="11.28515625" style="42" hidden="1"/>
    <col min="1570" max="1570" width="12" style="42" hidden="1"/>
    <col min="1571" max="1790" width="9.140625" style="42" hidden="1"/>
    <col min="1791" max="1791" width="26.5703125" style="42" hidden="1"/>
    <col min="1792" max="1792" width="15.7109375" style="42" hidden="1"/>
    <col min="1793" max="1793" width="33.7109375" style="42" hidden="1"/>
    <col min="1794" max="1794" width="26" style="42" hidden="1"/>
    <col min="1795" max="1795" width="10.7109375" style="42" hidden="1"/>
    <col min="1796" max="1796" width="12.5703125" style="42" hidden="1"/>
    <col min="1797" max="1798" width="12" style="42" hidden="1"/>
    <col min="1799" max="1800" width="10.7109375" style="42" hidden="1"/>
    <col min="1801" max="1801" width="11" style="42" hidden="1"/>
    <col min="1802" max="1810" width="10.7109375" style="42" hidden="1"/>
    <col min="1811" max="1811" width="13.140625" style="42" hidden="1"/>
    <col min="1812" max="1814" width="9.140625" style="42" hidden="1"/>
    <col min="1815" max="1824" width="0" style="42" hidden="1"/>
    <col min="1825" max="1825" width="11.28515625" style="42" hidden="1"/>
    <col min="1826" max="1826" width="12" style="42" hidden="1"/>
    <col min="1827" max="2046" width="9.140625" style="42" hidden="1"/>
    <col min="2047" max="2047" width="26.5703125" style="42" hidden="1"/>
    <col min="2048" max="2048" width="15.7109375" style="42" hidden="1"/>
    <col min="2049" max="2049" width="33.7109375" style="42" hidden="1"/>
    <col min="2050" max="2050" width="26" style="42" hidden="1"/>
    <col min="2051" max="2051" width="10.7109375" style="42" hidden="1"/>
    <col min="2052" max="2052" width="12.5703125" style="42" hidden="1"/>
    <col min="2053" max="2054" width="12" style="42" hidden="1"/>
    <col min="2055" max="2056" width="10.7109375" style="42" hidden="1"/>
    <col min="2057" max="2057" width="11" style="42" hidden="1"/>
    <col min="2058" max="2066" width="10.7109375" style="42" hidden="1"/>
    <col min="2067" max="2067" width="13.140625" style="42" hidden="1"/>
    <col min="2068" max="2070" width="9.140625" style="42" hidden="1"/>
    <col min="2071" max="2080" width="0" style="42" hidden="1"/>
    <col min="2081" max="2081" width="11.28515625" style="42" hidden="1"/>
    <col min="2082" max="2082" width="12" style="42" hidden="1"/>
    <col min="2083" max="2302" width="9.140625" style="42" hidden="1"/>
    <col min="2303" max="2303" width="26.5703125" style="42" hidden="1"/>
    <col min="2304" max="2304" width="15.7109375" style="42" hidden="1"/>
    <col min="2305" max="2305" width="33.7109375" style="42" hidden="1"/>
    <col min="2306" max="2306" width="26" style="42" hidden="1"/>
    <col min="2307" max="2307" width="10.7109375" style="42" hidden="1"/>
    <col min="2308" max="2308" width="12.5703125" style="42" hidden="1"/>
    <col min="2309" max="2310" width="12" style="42" hidden="1"/>
    <col min="2311" max="2312" width="10.7109375" style="42" hidden="1"/>
    <col min="2313" max="2313" width="11" style="42" hidden="1"/>
    <col min="2314" max="2322" width="10.7109375" style="42" hidden="1"/>
    <col min="2323" max="2323" width="13.140625" style="42" hidden="1"/>
    <col min="2324" max="2326" width="9.140625" style="42" hidden="1"/>
    <col min="2327" max="2336" width="0" style="42" hidden="1"/>
    <col min="2337" max="2337" width="11.28515625" style="42" hidden="1"/>
    <col min="2338" max="2338" width="12" style="42" hidden="1"/>
    <col min="2339" max="2558" width="9.140625" style="42" hidden="1"/>
    <col min="2559" max="2559" width="26.5703125" style="42" hidden="1"/>
    <col min="2560" max="2560" width="15.7109375" style="42" hidden="1"/>
    <col min="2561" max="2561" width="33.7109375" style="42" hidden="1"/>
    <col min="2562" max="2562" width="26" style="42" hidden="1"/>
    <col min="2563" max="2563" width="10.7109375" style="42" hidden="1"/>
    <col min="2564" max="2564" width="12.5703125" style="42" hidden="1"/>
    <col min="2565" max="2566" width="12" style="42" hidden="1"/>
    <col min="2567" max="2568" width="10.7109375" style="42" hidden="1"/>
    <col min="2569" max="2569" width="11" style="42" hidden="1"/>
    <col min="2570" max="2578" width="10.7109375" style="42" hidden="1"/>
    <col min="2579" max="2579" width="13.140625" style="42" hidden="1"/>
    <col min="2580" max="2582" width="9.140625" style="42" hidden="1"/>
    <col min="2583" max="2592" width="0" style="42" hidden="1"/>
    <col min="2593" max="2593" width="11.28515625" style="42" hidden="1"/>
    <col min="2594" max="2594" width="12" style="42" hidden="1"/>
    <col min="2595" max="2814" width="9.140625" style="42" hidden="1"/>
    <col min="2815" max="2815" width="26.5703125" style="42" hidden="1"/>
    <col min="2816" max="2816" width="15.7109375" style="42" hidden="1"/>
    <col min="2817" max="2817" width="33.7109375" style="42" hidden="1"/>
    <col min="2818" max="2818" width="26" style="42" hidden="1"/>
    <col min="2819" max="2819" width="10.7109375" style="42" hidden="1"/>
    <col min="2820" max="2820" width="12.5703125" style="42" hidden="1"/>
    <col min="2821" max="2822" width="12" style="42" hidden="1"/>
    <col min="2823" max="2824" width="10.7109375" style="42" hidden="1"/>
    <col min="2825" max="2825" width="11" style="42" hidden="1"/>
    <col min="2826" max="2834" width="10.7109375" style="42" hidden="1"/>
    <col min="2835" max="2835" width="13.140625" style="42" hidden="1"/>
    <col min="2836" max="2838" width="9.140625" style="42" hidden="1"/>
    <col min="2839" max="2848" width="0" style="42" hidden="1"/>
    <col min="2849" max="2849" width="11.28515625" style="42" hidden="1"/>
    <col min="2850" max="2850" width="12" style="42" hidden="1"/>
    <col min="2851" max="3070" width="9.140625" style="42" hidden="1"/>
    <col min="3071" max="3071" width="26.5703125" style="42" hidden="1"/>
    <col min="3072" max="3072" width="15.7109375" style="42" hidden="1"/>
    <col min="3073" max="3073" width="33.7109375" style="42" hidden="1"/>
    <col min="3074" max="3074" width="26" style="42" hidden="1"/>
    <col min="3075" max="3075" width="10.7109375" style="42" hidden="1"/>
    <col min="3076" max="3076" width="12.5703125" style="42" hidden="1"/>
    <col min="3077" max="3078" width="12" style="42" hidden="1"/>
    <col min="3079" max="3080" width="10.7109375" style="42" hidden="1"/>
    <col min="3081" max="3081" width="11" style="42" hidden="1"/>
    <col min="3082" max="3090" width="10.7109375" style="42" hidden="1"/>
    <col min="3091" max="3091" width="13.140625" style="42" hidden="1"/>
    <col min="3092" max="3094" width="9.140625" style="42" hidden="1"/>
    <col min="3095" max="3104" width="0" style="42" hidden="1"/>
    <col min="3105" max="3105" width="11.28515625" style="42" hidden="1"/>
    <col min="3106" max="3106" width="12" style="42" hidden="1"/>
    <col min="3107" max="3326" width="9.140625" style="42" hidden="1"/>
    <col min="3327" max="3327" width="26.5703125" style="42" hidden="1"/>
    <col min="3328" max="3328" width="15.7109375" style="42" hidden="1"/>
    <col min="3329" max="3329" width="33.7109375" style="42" hidden="1"/>
    <col min="3330" max="3330" width="26" style="42" hidden="1"/>
    <col min="3331" max="3331" width="10.7109375" style="42" hidden="1"/>
    <col min="3332" max="3332" width="12.5703125" style="42" hidden="1"/>
    <col min="3333" max="3334" width="12" style="42" hidden="1"/>
    <col min="3335" max="3336" width="10.7109375" style="42" hidden="1"/>
    <col min="3337" max="3337" width="11" style="42" hidden="1"/>
    <col min="3338" max="3346" width="10.7109375" style="42" hidden="1"/>
    <col min="3347" max="3347" width="13.140625" style="42" hidden="1"/>
    <col min="3348" max="3350" width="9.140625" style="42" hidden="1"/>
    <col min="3351" max="3360" width="0" style="42" hidden="1"/>
    <col min="3361" max="3361" width="11.28515625" style="42" hidden="1"/>
    <col min="3362" max="3362" width="12" style="42" hidden="1"/>
    <col min="3363" max="3582" width="9.140625" style="42" hidden="1"/>
    <col min="3583" max="3583" width="26.5703125" style="42" hidden="1"/>
    <col min="3584" max="3584" width="15.7109375" style="42" hidden="1"/>
    <col min="3585" max="3585" width="33.7109375" style="42" hidden="1"/>
    <col min="3586" max="3586" width="26" style="42" hidden="1"/>
    <col min="3587" max="3587" width="10.7109375" style="42" hidden="1"/>
    <col min="3588" max="3588" width="12.5703125" style="42" hidden="1"/>
    <col min="3589" max="3590" width="12" style="42" hidden="1"/>
    <col min="3591" max="3592" width="10.7109375" style="42" hidden="1"/>
    <col min="3593" max="3593" width="11" style="42" hidden="1"/>
    <col min="3594" max="3602" width="10.7109375" style="42" hidden="1"/>
    <col min="3603" max="3603" width="13.140625" style="42" hidden="1"/>
    <col min="3604" max="3606" width="9.140625" style="42" hidden="1"/>
    <col min="3607" max="3616" width="0" style="42" hidden="1"/>
    <col min="3617" max="3617" width="11.28515625" style="42" hidden="1"/>
    <col min="3618" max="3618" width="12" style="42" hidden="1"/>
    <col min="3619" max="3838" width="9.140625" style="42" hidden="1"/>
    <col min="3839" max="3839" width="26.5703125" style="42" hidden="1"/>
    <col min="3840" max="3840" width="15.7109375" style="42" hidden="1"/>
    <col min="3841" max="3841" width="33.7109375" style="42" hidden="1"/>
    <col min="3842" max="3842" width="26" style="42" hidden="1"/>
    <col min="3843" max="3843" width="10.7109375" style="42" hidden="1"/>
    <col min="3844" max="3844" width="12.5703125" style="42" hidden="1"/>
    <col min="3845" max="3846" width="12" style="42" hidden="1"/>
    <col min="3847" max="3848" width="10.7109375" style="42" hidden="1"/>
    <col min="3849" max="3849" width="11" style="42" hidden="1"/>
    <col min="3850" max="3858" width="10.7109375" style="42" hidden="1"/>
    <col min="3859" max="3859" width="13.140625" style="42" hidden="1"/>
    <col min="3860" max="3862" width="9.140625" style="42" hidden="1"/>
    <col min="3863" max="3872" width="0" style="42" hidden="1"/>
    <col min="3873" max="3873" width="11.28515625" style="42" hidden="1"/>
    <col min="3874" max="3874" width="12" style="42" hidden="1"/>
    <col min="3875" max="4094" width="9.140625" style="42" hidden="1"/>
    <col min="4095" max="4095" width="26.5703125" style="42" hidden="1"/>
    <col min="4096" max="4096" width="15.7109375" style="42" hidden="1"/>
    <col min="4097" max="4097" width="33.7109375" style="42" hidden="1"/>
    <col min="4098" max="4098" width="26" style="42" hidden="1"/>
    <col min="4099" max="4099" width="10.7109375" style="42" hidden="1"/>
    <col min="4100" max="4100" width="12.5703125" style="42" hidden="1"/>
    <col min="4101" max="4102" width="12" style="42" hidden="1"/>
    <col min="4103" max="4104" width="10.7109375" style="42" hidden="1"/>
    <col min="4105" max="4105" width="11" style="42" hidden="1"/>
    <col min="4106" max="4114" width="10.7109375" style="42" hidden="1"/>
    <col min="4115" max="4115" width="13.140625" style="42" hidden="1"/>
    <col min="4116" max="4118" width="9.140625" style="42" hidden="1"/>
    <col min="4119" max="4128" width="0" style="42" hidden="1"/>
    <col min="4129" max="4129" width="11.28515625" style="42" hidden="1"/>
    <col min="4130" max="4130" width="12" style="42" hidden="1"/>
    <col min="4131" max="4350" width="9.140625" style="42" hidden="1"/>
    <col min="4351" max="4351" width="26.5703125" style="42" hidden="1"/>
    <col min="4352" max="4352" width="15.7109375" style="42" hidden="1"/>
    <col min="4353" max="4353" width="33.7109375" style="42" hidden="1"/>
    <col min="4354" max="4354" width="26" style="42" hidden="1"/>
    <col min="4355" max="4355" width="10.7109375" style="42" hidden="1"/>
    <col min="4356" max="4356" width="12.5703125" style="42" hidden="1"/>
    <col min="4357" max="4358" width="12" style="42" hidden="1"/>
    <col min="4359" max="4360" width="10.7109375" style="42" hidden="1"/>
    <col min="4361" max="4361" width="11" style="42" hidden="1"/>
    <col min="4362" max="4370" width="10.7109375" style="42" hidden="1"/>
    <col min="4371" max="4371" width="13.140625" style="42" hidden="1"/>
    <col min="4372" max="4374" width="9.140625" style="42" hidden="1"/>
    <col min="4375" max="4384" width="0" style="42" hidden="1"/>
    <col min="4385" max="4385" width="11.28515625" style="42" hidden="1"/>
    <col min="4386" max="4386" width="12" style="42" hidden="1"/>
    <col min="4387" max="4606" width="9.140625" style="42" hidden="1"/>
    <col min="4607" max="4607" width="26.5703125" style="42" hidden="1"/>
    <col min="4608" max="4608" width="15.7109375" style="42" hidden="1"/>
    <col min="4609" max="4609" width="33.7109375" style="42" hidden="1"/>
    <col min="4610" max="4610" width="26" style="42" hidden="1"/>
    <col min="4611" max="4611" width="10.7109375" style="42" hidden="1"/>
    <col min="4612" max="4612" width="12.5703125" style="42" hidden="1"/>
    <col min="4613" max="4614" width="12" style="42" hidden="1"/>
    <col min="4615" max="4616" width="10.7109375" style="42" hidden="1"/>
    <col min="4617" max="4617" width="11" style="42" hidden="1"/>
    <col min="4618" max="4626" width="10.7109375" style="42" hidden="1"/>
    <col min="4627" max="4627" width="13.140625" style="42" hidden="1"/>
    <col min="4628" max="4630" width="9.140625" style="42" hidden="1"/>
    <col min="4631" max="4640" width="0" style="42" hidden="1"/>
    <col min="4641" max="4641" width="11.28515625" style="42" hidden="1"/>
    <col min="4642" max="4642" width="12" style="42" hidden="1"/>
    <col min="4643" max="4862" width="9.140625" style="42" hidden="1"/>
    <col min="4863" max="4863" width="26.5703125" style="42" hidden="1"/>
    <col min="4864" max="4864" width="15.7109375" style="42" hidden="1"/>
    <col min="4865" max="4865" width="33.7109375" style="42" hidden="1"/>
    <col min="4866" max="4866" width="26" style="42" hidden="1"/>
    <col min="4867" max="4867" width="10.7109375" style="42" hidden="1"/>
    <col min="4868" max="4868" width="12.5703125" style="42" hidden="1"/>
    <col min="4869" max="4870" width="12" style="42" hidden="1"/>
    <col min="4871" max="4872" width="10.7109375" style="42" hidden="1"/>
    <col min="4873" max="4873" width="11" style="42" hidden="1"/>
    <col min="4874" max="4882" width="10.7109375" style="42" hidden="1"/>
    <col min="4883" max="4883" width="13.140625" style="42" hidden="1"/>
    <col min="4884" max="4886" width="9.140625" style="42" hidden="1"/>
    <col min="4887" max="4896" width="0" style="42" hidden="1"/>
    <col min="4897" max="4897" width="11.28515625" style="42" hidden="1"/>
    <col min="4898" max="4898" width="12" style="42" hidden="1"/>
    <col min="4899" max="5118" width="9.140625" style="42" hidden="1"/>
    <col min="5119" max="5119" width="26.5703125" style="42" hidden="1"/>
    <col min="5120" max="5120" width="15.7109375" style="42" hidden="1"/>
    <col min="5121" max="5121" width="33.7109375" style="42" hidden="1"/>
    <col min="5122" max="5122" width="26" style="42" hidden="1"/>
    <col min="5123" max="5123" width="10.7109375" style="42" hidden="1"/>
    <col min="5124" max="5124" width="12.5703125" style="42" hidden="1"/>
    <col min="5125" max="5126" width="12" style="42" hidden="1"/>
    <col min="5127" max="5128" width="10.7109375" style="42" hidden="1"/>
    <col min="5129" max="5129" width="11" style="42" hidden="1"/>
    <col min="5130" max="5138" width="10.7109375" style="42" hidden="1"/>
    <col min="5139" max="5139" width="13.140625" style="42" hidden="1"/>
    <col min="5140" max="5142" width="9.140625" style="42" hidden="1"/>
    <col min="5143" max="5152" width="0" style="42" hidden="1"/>
    <col min="5153" max="5153" width="11.28515625" style="42" hidden="1"/>
    <col min="5154" max="5154" width="12" style="42" hidden="1"/>
    <col min="5155" max="5374" width="9.140625" style="42" hidden="1"/>
    <col min="5375" max="5375" width="26.5703125" style="42" hidden="1"/>
    <col min="5376" max="5376" width="15.7109375" style="42" hidden="1"/>
    <col min="5377" max="5377" width="33.7109375" style="42" hidden="1"/>
    <col min="5378" max="5378" width="26" style="42" hidden="1"/>
    <col min="5379" max="5379" width="10.7109375" style="42" hidden="1"/>
    <col min="5380" max="5380" width="12.5703125" style="42" hidden="1"/>
    <col min="5381" max="5382" width="12" style="42" hidden="1"/>
    <col min="5383" max="5384" width="10.7109375" style="42" hidden="1"/>
    <col min="5385" max="5385" width="11" style="42" hidden="1"/>
    <col min="5386" max="5394" width="10.7109375" style="42" hidden="1"/>
    <col min="5395" max="5395" width="13.140625" style="42" hidden="1"/>
    <col min="5396" max="5398" width="9.140625" style="42" hidden="1"/>
    <col min="5399" max="5408" width="0" style="42" hidden="1"/>
    <col min="5409" max="5409" width="11.28515625" style="42" hidden="1"/>
    <col min="5410" max="5410" width="12" style="42" hidden="1"/>
    <col min="5411" max="5630" width="9.140625" style="42" hidden="1"/>
    <col min="5631" max="5631" width="26.5703125" style="42" hidden="1"/>
    <col min="5632" max="5632" width="15.7109375" style="42" hidden="1"/>
    <col min="5633" max="5633" width="33.7109375" style="42" hidden="1"/>
    <col min="5634" max="5634" width="26" style="42" hidden="1"/>
    <col min="5635" max="5635" width="10.7109375" style="42" hidden="1"/>
    <col min="5636" max="5636" width="12.5703125" style="42" hidden="1"/>
    <col min="5637" max="5638" width="12" style="42" hidden="1"/>
    <col min="5639" max="5640" width="10.7109375" style="42" hidden="1"/>
    <col min="5641" max="5641" width="11" style="42" hidden="1"/>
    <col min="5642" max="5650" width="10.7109375" style="42" hidden="1"/>
    <col min="5651" max="5651" width="13.140625" style="42" hidden="1"/>
    <col min="5652" max="5654" width="9.140625" style="42" hidden="1"/>
    <col min="5655" max="5664" width="0" style="42" hidden="1"/>
    <col min="5665" max="5665" width="11.28515625" style="42" hidden="1"/>
    <col min="5666" max="5666" width="12" style="42" hidden="1"/>
    <col min="5667" max="5886" width="9.140625" style="42" hidden="1"/>
    <col min="5887" max="5887" width="26.5703125" style="42" hidden="1"/>
    <col min="5888" max="5888" width="15.7109375" style="42" hidden="1"/>
    <col min="5889" max="5889" width="33.7109375" style="42" hidden="1"/>
    <col min="5890" max="5890" width="26" style="42" hidden="1"/>
    <col min="5891" max="5891" width="10.7109375" style="42" hidden="1"/>
    <col min="5892" max="5892" width="12.5703125" style="42" hidden="1"/>
    <col min="5893" max="5894" width="12" style="42" hidden="1"/>
    <col min="5895" max="5896" width="10.7109375" style="42" hidden="1"/>
    <col min="5897" max="5897" width="11" style="42" hidden="1"/>
    <col min="5898" max="5906" width="10.7109375" style="42" hidden="1"/>
    <col min="5907" max="5907" width="13.140625" style="42" hidden="1"/>
    <col min="5908" max="5910" width="9.140625" style="42" hidden="1"/>
    <col min="5911" max="5920" width="0" style="42" hidden="1"/>
    <col min="5921" max="5921" width="11.28515625" style="42" hidden="1"/>
    <col min="5922" max="5922" width="12" style="42" hidden="1"/>
    <col min="5923" max="6142" width="9.140625" style="42" hidden="1"/>
    <col min="6143" max="6143" width="26.5703125" style="42" hidden="1"/>
    <col min="6144" max="6144" width="15.7109375" style="42" hidden="1"/>
    <col min="6145" max="6145" width="33.7109375" style="42" hidden="1"/>
    <col min="6146" max="6146" width="26" style="42" hidden="1"/>
    <col min="6147" max="6147" width="10.7109375" style="42" hidden="1"/>
    <col min="6148" max="6148" width="12.5703125" style="42" hidden="1"/>
    <col min="6149" max="6150" width="12" style="42" hidden="1"/>
    <col min="6151" max="6152" width="10.7109375" style="42" hidden="1"/>
    <col min="6153" max="6153" width="11" style="42" hidden="1"/>
    <col min="6154" max="6162" width="10.7109375" style="42" hidden="1"/>
    <col min="6163" max="6163" width="13.140625" style="42" hidden="1"/>
    <col min="6164" max="6166" width="9.140625" style="42" hidden="1"/>
    <col min="6167" max="6176" width="0" style="42" hidden="1"/>
    <col min="6177" max="6177" width="11.28515625" style="42" hidden="1"/>
    <col min="6178" max="6178" width="12" style="42" hidden="1"/>
    <col min="6179" max="6398" width="9.140625" style="42" hidden="1"/>
    <col min="6399" max="6399" width="26.5703125" style="42" hidden="1"/>
    <col min="6400" max="6400" width="15.7109375" style="42" hidden="1"/>
    <col min="6401" max="6401" width="33.7109375" style="42" hidden="1"/>
    <col min="6402" max="6402" width="26" style="42" hidden="1"/>
    <col min="6403" max="6403" width="10.7109375" style="42" hidden="1"/>
    <col min="6404" max="6404" width="12.5703125" style="42" hidden="1"/>
    <col min="6405" max="6406" width="12" style="42" hidden="1"/>
    <col min="6407" max="6408" width="10.7109375" style="42" hidden="1"/>
    <col min="6409" max="6409" width="11" style="42" hidden="1"/>
    <col min="6410" max="6418" width="10.7109375" style="42" hidden="1"/>
    <col min="6419" max="6419" width="13.140625" style="42" hidden="1"/>
    <col min="6420" max="6422" width="9.140625" style="42" hidden="1"/>
    <col min="6423" max="6432" width="0" style="42" hidden="1"/>
    <col min="6433" max="6433" width="11.28515625" style="42" hidden="1"/>
    <col min="6434" max="6434" width="12" style="42" hidden="1"/>
    <col min="6435" max="6654" width="9.140625" style="42" hidden="1"/>
    <col min="6655" max="6655" width="26.5703125" style="42" hidden="1"/>
    <col min="6656" max="6656" width="15.7109375" style="42" hidden="1"/>
    <col min="6657" max="6657" width="33.7109375" style="42" hidden="1"/>
    <col min="6658" max="6658" width="26" style="42" hidden="1"/>
    <col min="6659" max="6659" width="10.7109375" style="42" hidden="1"/>
    <col min="6660" max="6660" width="12.5703125" style="42" hidden="1"/>
    <col min="6661" max="6662" width="12" style="42" hidden="1"/>
    <col min="6663" max="6664" width="10.7109375" style="42" hidden="1"/>
    <col min="6665" max="6665" width="11" style="42" hidden="1"/>
    <col min="6666" max="6674" width="10.7109375" style="42" hidden="1"/>
    <col min="6675" max="6675" width="13.140625" style="42" hidden="1"/>
    <col min="6676" max="6678" width="9.140625" style="42" hidden="1"/>
    <col min="6679" max="6688" width="0" style="42" hidden="1"/>
    <col min="6689" max="6689" width="11.28515625" style="42" hidden="1"/>
    <col min="6690" max="6690" width="12" style="42" hidden="1"/>
    <col min="6691" max="6910" width="9.140625" style="42" hidden="1"/>
    <col min="6911" max="6911" width="26.5703125" style="42" hidden="1"/>
    <col min="6912" max="6912" width="15.7109375" style="42" hidden="1"/>
    <col min="6913" max="6913" width="33.7109375" style="42" hidden="1"/>
    <col min="6914" max="6914" width="26" style="42" hidden="1"/>
    <col min="6915" max="6915" width="10.7109375" style="42" hidden="1"/>
    <col min="6916" max="6916" width="12.5703125" style="42" hidden="1"/>
    <col min="6917" max="6918" width="12" style="42" hidden="1"/>
    <col min="6919" max="6920" width="10.7109375" style="42" hidden="1"/>
    <col min="6921" max="6921" width="11" style="42" hidden="1"/>
    <col min="6922" max="6930" width="10.7109375" style="42" hidden="1"/>
    <col min="6931" max="6931" width="13.140625" style="42" hidden="1"/>
    <col min="6932" max="6934" width="9.140625" style="42" hidden="1"/>
    <col min="6935" max="6944" width="0" style="42" hidden="1"/>
    <col min="6945" max="6945" width="11.28515625" style="42" hidden="1"/>
    <col min="6946" max="6946" width="12" style="42" hidden="1"/>
    <col min="6947" max="7166" width="9.140625" style="42" hidden="1"/>
    <col min="7167" max="7167" width="26.5703125" style="42" hidden="1"/>
    <col min="7168" max="7168" width="15.7109375" style="42" hidden="1"/>
    <col min="7169" max="7169" width="33.7109375" style="42" hidden="1"/>
    <col min="7170" max="7170" width="26" style="42" hidden="1"/>
    <col min="7171" max="7171" width="10.7109375" style="42" hidden="1"/>
    <col min="7172" max="7172" width="12.5703125" style="42" hidden="1"/>
    <col min="7173" max="7174" width="12" style="42" hidden="1"/>
    <col min="7175" max="7176" width="10.7109375" style="42" hidden="1"/>
    <col min="7177" max="7177" width="11" style="42" hidden="1"/>
    <col min="7178" max="7186" width="10.7109375" style="42" hidden="1"/>
    <col min="7187" max="7187" width="13.140625" style="42" hidden="1"/>
    <col min="7188" max="7190" width="9.140625" style="42" hidden="1"/>
    <col min="7191" max="7200" width="0" style="42" hidden="1"/>
    <col min="7201" max="7201" width="11.28515625" style="42" hidden="1"/>
    <col min="7202" max="7202" width="12" style="42" hidden="1"/>
    <col min="7203" max="7422" width="9.140625" style="42" hidden="1"/>
    <col min="7423" max="7423" width="26.5703125" style="42" hidden="1"/>
    <col min="7424" max="7424" width="15.7109375" style="42" hidden="1"/>
    <col min="7425" max="7425" width="33.7109375" style="42" hidden="1"/>
    <col min="7426" max="7426" width="26" style="42" hidden="1"/>
    <col min="7427" max="7427" width="10.7109375" style="42" hidden="1"/>
    <col min="7428" max="7428" width="12.5703125" style="42" hidden="1"/>
    <col min="7429" max="7430" width="12" style="42" hidden="1"/>
    <col min="7431" max="7432" width="10.7109375" style="42" hidden="1"/>
    <col min="7433" max="7433" width="11" style="42" hidden="1"/>
    <col min="7434" max="7442" width="10.7109375" style="42" hidden="1"/>
    <col min="7443" max="7443" width="13.140625" style="42" hidden="1"/>
    <col min="7444" max="7446" width="9.140625" style="42" hidden="1"/>
    <col min="7447" max="7456" width="0" style="42" hidden="1"/>
    <col min="7457" max="7457" width="11.28515625" style="42" hidden="1"/>
    <col min="7458" max="7458" width="12" style="42" hidden="1"/>
    <col min="7459" max="7678" width="9.140625" style="42" hidden="1"/>
    <col min="7679" max="7679" width="26.5703125" style="42" hidden="1"/>
    <col min="7680" max="7680" width="15.7109375" style="42" hidden="1"/>
    <col min="7681" max="7681" width="33.7109375" style="42" hidden="1"/>
    <col min="7682" max="7682" width="26" style="42" hidden="1"/>
    <col min="7683" max="7683" width="10.7109375" style="42" hidden="1"/>
    <col min="7684" max="7684" width="12.5703125" style="42" hidden="1"/>
    <col min="7685" max="7686" width="12" style="42" hidden="1"/>
    <col min="7687" max="7688" width="10.7109375" style="42" hidden="1"/>
    <col min="7689" max="7689" width="11" style="42" hidden="1"/>
    <col min="7690" max="7698" width="10.7109375" style="42" hidden="1"/>
    <col min="7699" max="7699" width="13.140625" style="42" hidden="1"/>
    <col min="7700" max="7702" width="9.140625" style="42" hidden="1"/>
    <col min="7703" max="7712" width="0" style="42" hidden="1"/>
    <col min="7713" max="7713" width="11.28515625" style="42" hidden="1"/>
    <col min="7714" max="7714" width="12" style="42" hidden="1"/>
    <col min="7715" max="7934" width="9.140625" style="42" hidden="1"/>
    <col min="7935" max="7935" width="26.5703125" style="42" hidden="1"/>
    <col min="7936" max="7936" width="15.7109375" style="42" hidden="1"/>
    <col min="7937" max="7937" width="33.7109375" style="42" hidden="1"/>
    <col min="7938" max="7938" width="26" style="42" hidden="1"/>
    <col min="7939" max="7939" width="10.7109375" style="42" hidden="1"/>
    <col min="7940" max="7940" width="12.5703125" style="42" hidden="1"/>
    <col min="7941" max="7942" width="12" style="42" hidden="1"/>
    <col min="7943" max="7944" width="10.7109375" style="42" hidden="1"/>
    <col min="7945" max="7945" width="11" style="42" hidden="1"/>
    <col min="7946" max="7954" width="10.7109375" style="42" hidden="1"/>
    <col min="7955" max="7955" width="13.140625" style="42" hidden="1"/>
    <col min="7956" max="7958" width="9.140625" style="42" hidden="1"/>
    <col min="7959" max="7968" width="0" style="42" hidden="1"/>
    <col min="7969" max="7969" width="11.28515625" style="42" hidden="1"/>
    <col min="7970" max="7970" width="12" style="42" hidden="1"/>
    <col min="7971" max="8190" width="9.140625" style="42" hidden="1"/>
    <col min="8191" max="8191" width="26.5703125" style="42" hidden="1"/>
    <col min="8192" max="8192" width="15.7109375" style="42" hidden="1"/>
    <col min="8193" max="8193" width="33.7109375" style="42" hidden="1"/>
    <col min="8194" max="8194" width="26" style="42" hidden="1"/>
    <col min="8195" max="8195" width="10.7109375" style="42" hidden="1"/>
    <col min="8196" max="8196" width="12.5703125" style="42" hidden="1"/>
    <col min="8197" max="8198" width="12" style="42" hidden="1"/>
    <col min="8199" max="8200" width="10.7109375" style="42" hidden="1"/>
    <col min="8201" max="8201" width="11" style="42" hidden="1"/>
    <col min="8202" max="8210" width="10.7109375" style="42" hidden="1"/>
    <col min="8211" max="8211" width="13.140625" style="42" hidden="1"/>
    <col min="8212" max="8214" width="9.140625" style="42" hidden="1"/>
    <col min="8215" max="8224" width="0" style="42" hidden="1"/>
    <col min="8225" max="8225" width="11.28515625" style="42" hidden="1"/>
    <col min="8226" max="8226" width="12" style="42" hidden="1"/>
    <col min="8227" max="8446" width="9.140625" style="42" hidden="1"/>
    <col min="8447" max="8447" width="26.5703125" style="42" hidden="1"/>
    <col min="8448" max="8448" width="15.7109375" style="42" hidden="1"/>
    <col min="8449" max="8449" width="33.7109375" style="42" hidden="1"/>
    <col min="8450" max="8450" width="26" style="42" hidden="1"/>
    <col min="8451" max="8451" width="10.7109375" style="42" hidden="1"/>
    <col min="8452" max="8452" width="12.5703125" style="42" hidden="1"/>
    <col min="8453" max="8454" width="12" style="42" hidden="1"/>
    <col min="8455" max="8456" width="10.7109375" style="42" hidden="1"/>
    <col min="8457" max="8457" width="11" style="42" hidden="1"/>
    <col min="8458" max="8466" width="10.7109375" style="42" hidden="1"/>
    <col min="8467" max="8467" width="13.140625" style="42" hidden="1"/>
    <col min="8468" max="8470" width="9.140625" style="42" hidden="1"/>
    <col min="8471" max="8480" width="0" style="42" hidden="1"/>
    <col min="8481" max="8481" width="11.28515625" style="42" hidden="1"/>
    <col min="8482" max="8482" width="12" style="42" hidden="1"/>
    <col min="8483" max="8702" width="9.140625" style="42" hidden="1"/>
    <col min="8703" max="8703" width="26.5703125" style="42" hidden="1"/>
    <col min="8704" max="8704" width="15.7109375" style="42" hidden="1"/>
    <col min="8705" max="8705" width="33.7109375" style="42" hidden="1"/>
    <col min="8706" max="8706" width="26" style="42" hidden="1"/>
    <col min="8707" max="8707" width="10.7109375" style="42" hidden="1"/>
    <col min="8708" max="8708" width="12.5703125" style="42" hidden="1"/>
    <col min="8709" max="8710" width="12" style="42" hidden="1"/>
    <col min="8711" max="8712" width="10.7109375" style="42" hidden="1"/>
    <col min="8713" max="8713" width="11" style="42" hidden="1"/>
    <col min="8714" max="8722" width="10.7109375" style="42" hidden="1"/>
    <col min="8723" max="8723" width="13.140625" style="42" hidden="1"/>
    <col min="8724" max="8726" width="9.140625" style="42" hidden="1"/>
    <col min="8727" max="8736" width="0" style="42" hidden="1"/>
    <col min="8737" max="8737" width="11.28515625" style="42" hidden="1"/>
    <col min="8738" max="8738" width="12" style="42" hidden="1"/>
    <col min="8739" max="8958" width="9.140625" style="42" hidden="1"/>
    <col min="8959" max="8959" width="26.5703125" style="42" hidden="1"/>
    <col min="8960" max="8960" width="15.7109375" style="42" hidden="1"/>
    <col min="8961" max="8961" width="33.7109375" style="42" hidden="1"/>
    <col min="8962" max="8962" width="26" style="42" hidden="1"/>
    <col min="8963" max="8963" width="10.7109375" style="42" hidden="1"/>
    <col min="8964" max="8964" width="12.5703125" style="42" hidden="1"/>
    <col min="8965" max="8966" width="12" style="42" hidden="1"/>
    <col min="8967" max="8968" width="10.7109375" style="42" hidden="1"/>
    <col min="8969" max="8969" width="11" style="42" hidden="1"/>
    <col min="8970" max="8978" width="10.7109375" style="42" hidden="1"/>
    <col min="8979" max="8979" width="13.140625" style="42" hidden="1"/>
    <col min="8980" max="8982" width="9.140625" style="42" hidden="1"/>
    <col min="8983" max="8992" width="0" style="42" hidden="1"/>
    <col min="8993" max="8993" width="11.28515625" style="42" hidden="1"/>
    <col min="8994" max="8994" width="12" style="42" hidden="1"/>
    <col min="8995" max="9214" width="9.140625" style="42" hidden="1"/>
    <col min="9215" max="9215" width="26.5703125" style="42" hidden="1"/>
    <col min="9216" max="9216" width="15.7109375" style="42" hidden="1"/>
    <col min="9217" max="9217" width="33.7109375" style="42" hidden="1"/>
    <col min="9218" max="9218" width="26" style="42" hidden="1"/>
    <col min="9219" max="9219" width="10.7109375" style="42" hidden="1"/>
    <col min="9220" max="9220" width="12.5703125" style="42" hidden="1"/>
    <col min="9221" max="9222" width="12" style="42" hidden="1"/>
    <col min="9223" max="9224" width="10.7109375" style="42" hidden="1"/>
    <col min="9225" max="9225" width="11" style="42" hidden="1"/>
    <col min="9226" max="9234" width="10.7109375" style="42" hidden="1"/>
    <col min="9235" max="9235" width="13.140625" style="42" hidden="1"/>
    <col min="9236" max="9238" width="9.140625" style="42" hidden="1"/>
    <col min="9239" max="9248" width="0" style="42" hidden="1"/>
    <col min="9249" max="9249" width="11.28515625" style="42" hidden="1"/>
    <col min="9250" max="9250" width="12" style="42" hidden="1"/>
    <col min="9251" max="9470" width="9.140625" style="42" hidden="1"/>
    <col min="9471" max="9471" width="26.5703125" style="42" hidden="1"/>
    <col min="9472" max="9472" width="15.7109375" style="42" hidden="1"/>
    <col min="9473" max="9473" width="33.7109375" style="42" hidden="1"/>
    <col min="9474" max="9474" width="26" style="42" hidden="1"/>
    <col min="9475" max="9475" width="10.7109375" style="42" hidden="1"/>
    <col min="9476" max="9476" width="12.5703125" style="42" hidden="1"/>
    <col min="9477" max="9478" width="12" style="42" hidden="1"/>
    <col min="9479" max="9480" width="10.7109375" style="42" hidden="1"/>
    <col min="9481" max="9481" width="11" style="42" hidden="1"/>
    <col min="9482" max="9490" width="10.7109375" style="42" hidden="1"/>
    <col min="9491" max="9491" width="13.140625" style="42" hidden="1"/>
    <col min="9492" max="9494" width="9.140625" style="42" hidden="1"/>
    <col min="9495" max="9504" width="0" style="42" hidden="1"/>
    <col min="9505" max="9505" width="11.28515625" style="42" hidden="1"/>
    <col min="9506" max="9506" width="12" style="42" hidden="1"/>
    <col min="9507" max="9726" width="9.140625" style="42" hidden="1"/>
    <col min="9727" max="9727" width="26.5703125" style="42" hidden="1"/>
    <col min="9728" max="9728" width="15.7109375" style="42" hidden="1"/>
    <col min="9729" max="9729" width="33.7109375" style="42" hidden="1"/>
    <col min="9730" max="9730" width="26" style="42" hidden="1"/>
    <col min="9731" max="9731" width="10.7109375" style="42" hidden="1"/>
    <col min="9732" max="9732" width="12.5703125" style="42" hidden="1"/>
    <col min="9733" max="9734" width="12" style="42" hidden="1"/>
    <col min="9735" max="9736" width="10.7109375" style="42" hidden="1"/>
    <col min="9737" max="9737" width="11" style="42" hidden="1"/>
    <col min="9738" max="9746" width="10.7109375" style="42" hidden="1"/>
    <col min="9747" max="9747" width="13.140625" style="42" hidden="1"/>
    <col min="9748" max="9750" width="9.140625" style="42" hidden="1"/>
    <col min="9751" max="9760" width="0" style="42" hidden="1"/>
    <col min="9761" max="9761" width="11.28515625" style="42" hidden="1"/>
    <col min="9762" max="9762" width="12" style="42" hidden="1"/>
    <col min="9763" max="9982" width="9.140625" style="42" hidden="1"/>
    <col min="9983" max="9983" width="26.5703125" style="42" hidden="1"/>
    <col min="9984" max="9984" width="15.7109375" style="42" hidden="1"/>
    <col min="9985" max="9985" width="33.7109375" style="42" hidden="1"/>
    <col min="9986" max="9986" width="26" style="42" hidden="1"/>
    <col min="9987" max="9987" width="10.7109375" style="42" hidden="1"/>
    <col min="9988" max="9988" width="12.5703125" style="42" hidden="1"/>
    <col min="9989" max="9990" width="12" style="42" hidden="1"/>
    <col min="9991" max="9992" width="10.7109375" style="42" hidden="1"/>
    <col min="9993" max="9993" width="11" style="42" hidden="1"/>
    <col min="9994" max="10002" width="10.7109375" style="42" hidden="1"/>
    <col min="10003" max="10003" width="13.140625" style="42" hidden="1"/>
    <col min="10004" max="10006" width="9.140625" style="42" hidden="1"/>
    <col min="10007" max="10016" width="0" style="42" hidden="1"/>
    <col min="10017" max="10017" width="11.28515625" style="42" hidden="1"/>
    <col min="10018" max="10018" width="12" style="42" hidden="1"/>
    <col min="10019" max="10238" width="9.140625" style="42" hidden="1"/>
    <col min="10239" max="10239" width="26.5703125" style="42" hidden="1"/>
    <col min="10240" max="10240" width="15.7109375" style="42" hidden="1"/>
    <col min="10241" max="10241" width="33.7109375" style="42" hidden="1"/>
    <col min="10242" max="10242" width="26" style="42" hidden="1"/>
    <col min="10243" max="10243" width="10.7109375" style="42" hidden="1"/>
    <col min="10244" max="10244" width="12.5703125" style="42" hidden="1"/>
    <col min="10245" max="10246" width="12" style="42" hidden="1"/>
    <col min="10247" max="10248" width="10.7109375" style="42" hidden="1"/>
    <col min="10249" max="10249" width="11" style="42" hidden="1"/>
    <col min="10250" max="10258" width="10.7109375" style="42" hidden="1"/>
    <col min="10259" max="10259" width="13.140625" style="42" hidden="1"/>
    <col min="10260" max="10262" width="9.140625" style="42" hidden="1"/>
    <col min="10263" max="10272" width="0" style="42" hidden="1"/>
    <col min="10273" max="10273" width="11.28515625" style="42" hidden="1"/>
    <col min="10274" max="10274" width="12" style="42" hidden="1"/>
    <col min="10275" max="10494" width="9.140625" style="42" hidden="1"/>
    <col min="10495" max="10495" width="26.5703125" style="42" hidden="1"/>
    <col min="10496" max="10496" width="15.7109375" style="42" hidden="1"/>
    <col min="10497" max="10497" width="33.7109375" style="42" hidden="1"/>
    <col min="10498" max="10498" width="26" style="42" hidden="1"/>
    <col min="10499" max="10499" width="10.7109375" style="42" hidden="1"/>
    <col min="10500" max="10500" width="12.5703125" style="42" hidden="1"/>
    <col min="10501" max="10502" width="12" style="42" hidden="1"/>
    <col min="10503" max="10504" width="10.7109375" style="42" hidden="1"/>
    <col min="10505" max="10505" width="11" style="42" hidden="1"/>
    <col min="10506" max="10514" width="10.7109375" style="42" hidden="1"/>
    <col min="10515" max="10515" width="13.140625" style="42" hidden="1"/>
    <col min="10516" max="10518" width="9.140625" style="42" hidden="1"/>
    <col min="10519" max="10528" width="0" style="42" hidden="1"/>
    <col min="10529" max="10529" width="11.28515625" style="42" hidden="1"/>
    <col min="10530" max="10530" width="12" style="42" hidden="1"/>
    <col min="10531" max="10750" width="9.140625" style="42" hidden="1"/>
    <col min="10751" max="10751" width="26.5703125" style="42" hidden="1"/>
    <col min="10752" max="10752" width="15.7109375" style="42" hidden="1"/>
    <col min="10753" max="10753" width="33.7109375" style="42" hidden="1"/>
    <col min="10754" max="10754" width="26" style="42" hidden="1"/>
    <col min="10755" max="10755" width="10.7109375" style="42" hidden="1"/>
    <col min="10756" max="10756" width="12.5703125" style="42" hidden="1"/>
    <col min="10757" max="10758" width="12" style="42" hidden="1"/>
    <col min="10759" max="10760" width="10.7109375" style="42" hidden="1"/>
    <col min="10761" max="10761" width="11" style="42" hidden="1"/>
    <col min="10762" max="10770" width="10.7109375" style="42" hidden="1"/>
    <col min="10771" max="10771" width="13.140625" style="42" hidden="1"/>
    <col min="10772" max="10774" width="9.140625" style="42" hidden="1"/>
    <col min="10775" max="10784" width="0" style="42" hidden="1"/>
    <col min="10785" max="10785" width="11.28515625" style="42" hidden="1"/>
    <col min="10786" max="10786" width="12" style="42" hidden="1"/>
    <col min="10787" max="11006" width="9.140625" style="42" hidden="1"/>
    <col min="11007" max="11007" width="26.5703125" style="42" hidden="1"/>
    <col min="11008" max="11008" width="15.7109375" style="42" hidden="1"/>
    <col min="11009" max="11009" width="33.7109375" style="42" hidden="1"/>
    <col min="11010" max="11010" width="26" style="42" hidden="1"/>
    <col min="11011" max="11011" width="10.7109375" style="42" hidden="1"/>
    <col min="11012" max="11012" width="12.5703125" style="42" hidden="1"/>
    <col min="11013" max="11014" width="12" style="42" hidden="1"/>
    <col min="11015" max="11016" width="10.7109375" style="42" hidden="1"/>
    <col min="11017" max="11017" width="11" style="42" hidden="1"/>
    <col min="11018" max="11026" width="10.7109375" style="42" hidden="1"/>
    <col min="11027" max="11027" width="13.140625" style="42" hidden="1"/>
    <col min="11028" max="11030" width="9.140625" style="42" hidden="1"/>
    <col min="11031" max="11040" width="0" style="42" hidden="1"/>
    <col min="11041" max="11041" width="11.28515625" style="42" hidden="1"/>
    <col min="11042" max="11042" width="12" style="42" hidden="1"/>
    <col min="11043" max="11262" width="9.140625" style="42" hidden="1"/>
    <col min="11263" max="11263" width="26.5703125" style="42" hidden="1"/>
    <col min="11264" max="11264" width="15.7109375" style="42" hidden="1"/>
    <col min="11265" max="11265" width="33.7109375" style="42" hidden="1"/>
    <col min="11266" max="11266" width="26" style="42" hidden="1"/>
    <col min="11267" max="11267" width="10.7109375" style="42" hidden="1"/>
    <col min="11268" max="11268" width="12.5703125" style="42" hidden="1"/>
    <col min="11269" max="11270" width="12" style="42" hidden="1"/>
    <col min="11271" max="11272" width="10.7109375" style="42" hidden="1"/>
    <col min="11273" max="11273" width="11" style="42" hidden="1"/>
    <col min="11274" max="11282" width="10.7109375" style="42" hidden="1"/>
    <col min="11283" max="11283" width="13.140625" style="42" hidden="1"/>
    <col min="11284" max="11286" width="9.140625" style="42" hidden="1"/>
    <col min="11287" max="11296" width="0" style="42" hidden="1"/>
    <col min="11297" max="11297" width="11.28515625" style="42" hidden="1"/>
    <col min="11298" max="11298" width="12" style="42" hidden="1"/>
    <col min="11299" max="11518" width="9.140625" style="42" hidden="1"/>
    <col min="11519" max="11519" width="26.5703125" style="42" hidden="1"/>
    <col min="11520" max="11520" width="15.7109375" style="42" hidden="1"/>
    <col min="11521" max="11521" width="33.7109375" style="42" hidden="1"/>
    <col min="11522" max="11522" width="26" style="42" hidden="1"/>
    <col min="11523" max="11523" width="10.7109375" style="42" hidden="1"/>
    <col min="11524" max="11524" width="12.5703125" style="42" hidden="1"/>
    <col min="11525" max="11526" width="12" style="42" hidden="1"/>
    <col min="11527" max="11528" width="10.7109375" style="42" hidden="1"/>
    <col min="11529" max="11529" width="11" style="42" hidden="1"/>
    <col min="11530" max="11538" width="10.7109375" style="42" hidden="1"/>
    <col min="11539" max="11539" width="13.140625" style="42" hidden="1"/>
    <col min="11540" max="11542" width="9.140625" style="42" hidden="1"/>
    <col min="11543" max="11552" width="0" style="42" hidden="1"/>
    <col min="11553" max="11553" width="11.28515625" style="42" hidden="1"/>
    <col min="11554" max="11554" width="12" style="42" hidden="1"/>
    <col min="11555" max="11774" width="9.140625" style="42" hidden="1"/>
    <col min="11775" max="11775" width="26.5703125" style="42" hidden="1"/>
    <col min="11776" max="11776" width="15.7109375" style="42" hidden="1"/>
    <col min="11777" max="11777" width="33.7109375" style="42" hidden="1"/>
    <col min="11778" max="11778" width="26" style="42" hidden="1"/>
    <col min="11779" max="11779" width="10.7109375" style="42" hidden="1"/>
    <col min="11780" max="11780" width="12.5703125" style="42" hidden="1"/>
    <col min="11781" max="11782" width="12" style="42" hidden="1"/>
    <col min="11783" max="11784" width="10.7109375" style="42" hidden="1"/>
    <col min="11785" max="11785" width="11" style="42" hidden="1"/>
    <col min="11786" max="11794" width="10.7109375" style="42" hidden="1"/>
    <col min="11795" max="11795" width="13.140625" style="42" hidden="1"/>
    <col min="11796" max="11798" width="9.140625" style="42" hidden="1"/>
    <col min="11799" max="11808" width="0" style="42" hidden="1"/>
    <col min="11809" max="11809" width="11.28515625" style="42" hidden="1"/>
    <col min="11810" max="11810" width="12" style="42" hidden="1"/>
    <col min="11811" max="12030" width="9.140625" style="42" hidden="1"/>
    <col min="12031" max="12031" width="26.5703125" style="42" hidden="1"/>
    <col min="12032" max="12032" width="15.7109375" style="42" hidden="1"/>
    <col min="12033" max="12033" width="33.7109375" style="42" hidden="1"/>
    <col min="12034" max="12034" width="26" style="42" hidden="1"/>
    <col min="12035" max="12035" width="10.7109375" style="42" hidden="1"/>
    <col min="12036" max="12036" width="12.5703125" style="42" hidden="1"/>
    <col min="12037" max="12038" width="12" style="42" hidden="1"/>
    <col min="12039" max="12040" width="10.7109375" style="42" hidden="1"/>
    <col min="12041" max="12041" width="11" style="42" hidden="1"/>
    <col min="12042" max="12050" width="10.7109375" style="42" hidden="1"/>
    <col min="12051" max="12051" width="13.140625" style="42" hidden="1"/>
    <col min="12052" max="12054" width="9.140625" style="42" hidden="1"/>
    <col min="12055" max="12064" width="0" style="42" hidden="1"/>
    <col min="12065" max="12065" width="11.28515625" style="42" hidden="1"/>
    <col min="12066" max="12066" width="12" style="42" hidden="1"/>
    <col min="12067" max="12286" width="9.140625" style="42" hidden="1"/>
    <col min="12287" max="12287" width="26.5703125" style="42" hidden="1"/>
    <col min="12288" max="12288" width="15.7109375" style="42" hidden="1"/>
    <col min="12289" max="12289" width="33.7109375" style="42" hidden="1"/>
    <col min="12290" max="12290" width="26" style="42" hidden="1"/>
    <col min="12291" max="12291" width="10.7109375" style="42" hidden="1"/>
    <col min="12292" max="12292" width="12.5703125" style="42" hidden="1"/>
    <col min="12293" max="12294" width="12" style="42" hidden="1"/>
    <col min="12295" max="12296" width="10.7109375" style="42" hidden="1"/>
    <col min="12297" max="12297" width="11" style="42" hidden="1"/>
    <col min="12298" max="12306" width="10.7109375" style="42" hidden="1"/>
    <col min="12307" max="12307" width="13.140625" style="42" hidden="1"/>
    <col min="12308" max="12310" width="9.140625" style="42" hidden="1"/>
    <col min="12311" max="12320" width="0" style="42" hidden="1"/>
    <col min="12321" max="12321" width="11.28515625" style="42" hidden="1"/>
    <col min="12322" max="12322" width="12" style="42" hidden="1"/>
    <col min="12323" max="12542" width="9.140625" style="42" hidden="1"/>
    <col min="12543" max="12543" width="26.5703125" style="42" hidden="1"/>
    <col min="12544" max="12544" width="15.7109375" style="42" hidden="1"/>
    <col min="12545" max="12545" width="33.7109375" style="42" hidden="1"/>
    <col min="12546" max="12546" width="26" style="42" hidden="1"/>
    <col min="12547" max="12547" width="10.7109375" style="42" hidden="1"/>
    <col min="12548" max="12548" width="12.5703125" style="42" hidden="1"/>
    <col min="12549" max="12550" width="12" style="42" hidden="1"/>
    <col min="12551" max="12552" width="10.7109375" style="42" hidden="1"/>
    <col min="12553" max="12553" width="11" style="42" hidden="1"/>
    <col min="12554" max="12562" width="10.7109375" style="42" hidden="1"/>
    <col min="12563" max="12563" width="13.140625" style="42" hidden="1"/>
    <col min="12564" max="12566" width="9.140625" style="42" hidden="1"/>
    <col min="12567" max="12576" width="0" style="42" hidden="1"/>
    <col min="12577" max="12577" width="11.28515625" style="42" hidden="1"/>
    <col min="12578" max="12578" width="12" style="42" hidden="1"/>
    <col min="12579" max="12798" width="9.140625" style="42" hidden="1"/>
    <col min="12799" max="12799" width="26.5703125" style="42" hidden="1"/>
    <col min="12800" max="12800" width="15.7109375" style="42" hidden="1"/>
    <col min="12801" max="12801" width="33.7109375" style="42" hidden="1"/>
    <col min="12802" max="12802" width="26" style="42" hidden="1"/>
    <col min="12803" max="12803" width="10.7109375" style="42" hidden="1"/>
    <col min="12804" max="12804" width="12.5703125" style="42" hidden="1"/>
    <col min="12805" max="12806" width="12" style="42" hidden="1"/>
    <col min="12807" max="12808" width="10.7109375" style="42" hidden="1"/>
    <col min="12809" max="12809" width="11" style="42" hidden="1"/>
    <col min="12810" max="12818" width="10.7109375" style="42" hidden="1"/>
    <col min="12819" max="12819" width="13.140625" style="42" hidden="1"/>
    <col min="12820" max="12822" width="9.140625" style="42" hidden="1"/>
    <col min="12823" max="12832" width="0" style="42" hidden="1"/>
    <col min="12833" max="12833" width="11.28515625" style="42" hidden="1"/>
    <col min="12834" max="12834" width="12" style="42" hidden="1"/>
    <col min="12835" max="13054" width="9.140625" style="42" hidden="1"/>
    <col min="13055" max="13055" width="26.5703125" style="42" hidden="1"/>
    <col min="13056" max="13056" width="15.7109375" style="42" hidden="1"/>
    <col min="13057" max="13057" width="33.7109375" style="42" hidden="1"/>
    <col min="13058" max="13058" width="26" style="42" hidden="1"/>
    <col min="13059" max="13059" width="10.7109375" style="42" hidden="1"/>
    <col min="13060" max="13060" width="12.5703125" style="42" hidden="1"/>
    <col min="13061" max="13062" width="12" style="42" hidden="1"/>
    <col min="13063" max="13064" width="10.7109375" style="42" hidden="1"/>
    <col min="13065" max="13065" width="11" style="42" hidden="1"/>
    <col min="13066" max="13074" width="10.7109375" style="42" hidden="1"/>
    <col min="13075" max="13075" width="13.140625" style="42" hidden="1"/>
    <col min="13076" max="13078" width="9.140625" style="42" hidden="1"/>
    <col min="13079" max="13088" width="0" style="42" hidden="1"/>
    <col min="13089" max="13089" width="11.28515625" style="42" hidden="1"/>
    <col min="13090" max="13090" width="12" style="42" hidden="1"/>
    <col min="13091" max="13310" width="9.140625" style="42" hidden="1"/>
    <col min="13311" max="13311" width="26.5703125" style="42" hidden="1"/>
    <col min="13312" max="13312" width="15.7109375" style="42" hidden="1"/>
    <col min="13313" max="13313" width="33.7109375" style="42" hidden="1"/>
    <col min="13314" max="13314" width="26" style="42" hidden="1"/>
    <col min="13315" max="13315" width="10.7109375" style="42" hidden="1"/>
    <col min="13316" max="13316" width="12.5703125" style="42" hidden="1"/>
    <col min="13317" max="13318" width="12" style="42" hidden="1"/>
    <col min="13319" max="13320" width="10.7109375" style="42" hidden="1"/>
    <col min="13321" max="13321" width="11" style="42" hidden="1"/>
    <col min="13322" max="13330" width="10.7109375" style="42" hidden="1"/>
    <col min="13331" max="13331" width="13.140625" style="42" hidden="1"/>
    <col min="13332" max="13334" width="9.140625" style="42" hidden="1"/>
    <col min="13335" max="13344" width="0" style="42" hidden="1"/>
    <col min="13345" max="13345" width="11.28515625" style="42" hidden="1"/>
    <col min="13346" max="13346" width="12" style="42" hidden="1"/>
    <col min="13347" max="13566" width="9.140625" style="42" hidden="1"/>
    <col min="13567" max="13567" width="26.5703125" style="42" hidden="1"/>
    <col min="13568" max="13568" width="15.7109375" style="42" hidden="1"/>
    <col min="13569" max="13569" width="33.7109375" style="42" hidden="1"/>
    <col min="13570" max="13570" width="26" style="42" hidden="1"/>
    <col min="13571" max="13571" width="10.7109375" style="42" hidden="1"/>
    <col min="13572" max="13572" width="12.5703125" style="42" hidden="1"/>
    <col min="13573" max="13574" width="12" style="42" hidden="1"/>
    <col min="13575" max="13576" width="10.7109375" style="42" hidden="1"/>
    <col min="13577" max="13577" width="11" style="42" hidden="1"/>
    <col min="13578" max="13586" width="10.7109375" style="42" hidden="1"/>
    <col min="13587" max="13587" width="13.140625" style="42" hidden="1"/>
    <col min="13588" max="13590" width="9.140625" style="42" hidden="1"/>
    <col min="13591" max="13600" width="0" style="42" hidden="1"/>
    <col min="13601" max="13601" width="11.28515625" style="42" hidden="1"/>
    <col min="13602" max="13602" width="12" style="42" hidden="1"/>
    <col min="13603" max="13822" width="9.140625" style="42" hidden="1"/>
    <col min="13823" max="13823" width="26.5703125" style="42" hidden="1"/>
    <col min="13824" max="13824" width="15.7109375" style="42" hidden="1"/>
    <col min="13825" max="13825" width="33.7109375" style="42" hidden="1"/>
    <col min="13826" max="13826" width="26" style="42" hidden="1"/>
    <col min="13827" max="13827" width="10.7109375" style="42" hidden="1"/>
    <col min="13828" max="13828" width="12.5703125" style="42" hidden="1"/>
    <col min="13829" max="13830" width="12" style="42" hidden="1"/>
    <col min="13831" max="13832" width="10.7109375" style="42" hidden="1"/>
    <col min="13833" max="13833" width="11" style="42" hidden="1"/>
    <col min="13834" max="13842" width="10.7109375" style="42" hidden="1"/>
    <col min="13843" max="13843" width="13.140625" style="42" hidden="1"/>
    <col min="13844" max="13846" width="9.140625" style="42" hidden="1"/>
    <col min="13847" max="13856" width="0" style="42" hidden="1"/>
    <col min="13857" max="13857" width="11.28515625" style="42" hidden="1"/>
    <col min="13858" max="13858" width="12" style="42" hidden="1"/>
    <col min="13859" max="14078" width="9.140625" style="42" hidden="1"/>
    <col min="14079" max="14079" width="26.5703125" style="42" hidden="1"/>
    <col min="14080" max="14080" width="15.7109375" style="42" hidden="1"/>
    <col min="14081" max="14081" width="33.7109375" style="42" hidden="1"/>
    <col min="14082" max="14082" width="26" style="42" hidden="1"/>
    <col min="14083" max="14083" width="10.7109375" style="42" hidden="1"/>
    <col min="14084" max="14084" width="12.5703125" style="42" hidden="1"/>
    <col min="14085" max="14086" width="12" style="42" hidden="1"/>
    <col min="14087" max="14088" width="10.7109375" style="42" hidden="1"/>
    <col min="14089" max="14089" width="11" style="42" hidden="1"/>
    <col min="14090" max="14098" width="10.7109375" style="42" hidden="1"/>
    <col min="14099" max="14099" width="13.140625" style="42" hidden="1"/>
    <col min="14100" max="14102" width="9.140625" style="42" hidden="1"/>
    <col min="14103" max="14112" width="0" style="42" hidden="1"/>
    <col min="14113" max="14113" width="11.28515625" style="42" hidden="1"/>
    <col min="14114" max="14114" width="12" style="42" hidden="1"/>
    <col min="14115" max="14334" width="9.140625" style="42" hidden="1"/>
    <col min="14335" max="14335" width="26.5703125" style="42" hidden="1"/>
    <col min="14336" max="14336" width="15.7109375" style="42" hidden="1"/>
    <col min="14337" max="14337" width="33.7109375" style="42" hidden="1"/>
    <col min="14338" max="14338" width="26" style="42" hidden="1"/>
    <col min="14339" max="14339" width="10.7109375" style="42" hidden="1"/>
    <col min="14340" max="14340" width="12.5703125" style="42" hidden="1"/>
    <col min="14341" max="14342" width="12" style="42" hidden="1"/>
    <col min="14343" max="14344" width="10.7109375" style="42" hidden="1"/>
    <col min="14345" max="14345" width="11" style="42" hidden="1"/>
    <col min="14346" max="14354" width="10.7109375" style="42" hidden="1"/>
    <col min="14355" max="14355" width="13.140625" style="42" hidden="1"/>
    <col min="14356" max="14358" width="9.140625" style="42" hidden="1"/>
    <col min="14359" max="14368" width="0" style="42" hidden="1"/>
    <col min="14369" max="14369" width="11.28515625" style="42" hidden="1"/>
    <col min="14370" max="14370" width="12" style="42" hidden="1"/>
    <col min="14371" max="14590" width="9.140625" style="42" hidden="1"/>
    <col min="14591" max="14591" width="26.5703125" style="42" hidden="1"/>
    <col min="14592" max="14592" width="15.7109375" style="42" hidden="1"/>
    <col min="14593" max="14593" width="33.7109375" style="42" hidden="1"/>
    <col min="14594" max="14594" width="26" style="42" hidden="1"/>
    <col min="14595" max="14595" width="10.7109375" style="42" hidden="1"/>
    <col min="14596" max="14596" width="12.5703125" style="42" hidden="1"/>
    <col min="14597" max="14598" width="12" style="42" hidden="1"/>
    <col min="14599" max="14600" width="10.7109375" style="42" hidden="1"/>
    <col min="14601" max="14601" width="11" style="42" hidden="1"/>
    <col min="14602" max="14610" width="10.7109375" style="42" hidden="1"/>
    <col min="14611" max="14611" width="13.140625" style="42" hidden="1"/>
    <col min="14612" max="14614" width="9.140625" style="42" hidden="1"/>
    <col min="14615" max="14624" width="0" style="42" hidden="1"/>
    <col min="14625" max="14625" width="11.28515625" style="42" hidden="1"/>
    <col min="14626" max="14626" width="12" style="42" hidden="1"/>
    <col min="14627" max="14846" width="9.140625" style="42" hidden="1"/>
    <col min="14847" max="14847" width="26.5703125" style="42" hidden="1"/>
    <col min="14848" max="14848" width="15.7109375" style="42" hidden="1"/>
    <col min="14849" max="14849" width="33.7109375" style="42" hidden="1"/>
    <col min="14850" max="14850" width="26" style="42" hidden="1"/>
    <col min="14851" max="14851" width="10.7109375" style="42" hidden="1"/>
    <col min="14852" max="14852" width="12.5703125" style="42" hidden="1"/>
    <col min="14853" max="14854" width="12" style="42" hidden="1"/>
    <col min="14855" max="14856" width="10.7109375" style="42" hidden="1"/>
    <col min="14857" max="14857" width="11" style="42" hidden="1"/>
    <col min="14858" max="14866" width="10.7109375" style="42" hidden="1"/>
    <col min="14867" max="14867" width="13.140625" style="42" hidden="1"/>
    <col min="14868" max="14870" width="9.140625" style="42" hidden="1"/>
    <col min="14871" max="14880" width="0" style="42" hidden="1"/>
    <col min="14881" max="14881" width="11.28515625" style="42" hidden="1"/>
    <col min="14882" max="14882" width="12" style="42" hidden="1"/>
    <col min="14883" max="15102" width="9.140625" style="42" hidden="1"/>
    <col min="15103" max="15103" width="26.5703125" style="42" hidden="1"/>
    <col min="15104" max="15104" width="15.7109375" style="42" hidden="1"/>
    <col min="15105" max="15105" width="33.7109375" style="42" hidden="1"/>
    <col min="15106" max="15106" width="26" style="42" hidden="1"/>
    <col min="15107" max="15107" width="10.7109375" style="42" hidden="1"/>
    <col min="15108" max="15108" width="12.5703125" style="42" hidden="1"/>
    <col min="15109" max="15110" width="12" style="42" hidden="1"/>
    <col min="15111" max="15112" width="10.7109375" style="42" hidden="1"/>
    <col min="15113" max="15113" width="11" style="42" hidden="1"/>
    <col min="15114" max="15122" width="10.7109375" style="42" hidden="1"/>
    <col min="15123" max="15123" width="13.140625" style="42" hidden="1"/>
    <col min="15124" max="15126" width="9.140625" style="42" hidden="1"/>
    <col min="15127" max="15136" width="0" style="42" hidden="1"/>
    <col min="15137" max="15137" width="11.28515625" style="42" hidden="1"/>
    <col min="15138" max="15138" width="12" style="42" hidden="1"/>
    <col min="15139" max="15358" width="9.140625" style="42" hidden="1"/>
    <col min="15359" max="15359" width="26.5703125" style="42" hidden="1"/>
    <col min="15360" max="15360" width="15.7109375" style="42" hidden="1"/>
    <col min="15361" max="15361" width="33.7109375" style="42" hidden="1"/>
    <col min="15362" max="15362" width="26" style="42" hidden="1"/>
    <col min="15363" max="15363" width="10.7109375" style="42" hidden="1"/>
    <col min="15364" max="15364" width="12.5703125" style="42" hidden="1"/>
    <col min="15365" max="15366" width="12" style="42" hidden="1"/>
    <col min="15367" max="15368" width="10.7109375" style="42" hidden="1"/>
    <col min="15369" max="15369" width="11" style="42" hidden="1"/>
    <col min="15370" max="15378" width="10.7109375" style="42" hidden="1"/>
    <col min="15379" max="15379" width="13.140625" style="42" hidden="1"/>
    <col min="15380" max="15382" width="9.140625" style="42" hidden="1"/>
    <col min="15383" max="15392" width="0" style="42" hidden="1"/>
    <col min="15393" max="15393" width="11.28515625" style="42" hidden="1"/>
    <col min="15394" max="15394" width="12" style="42" hidden="1"/>
    <col min="15395" max="15614" width="9.140625" style="42" hidden="1"/>
    <col min="15615" max="15615" width="26.5703125" style="42" hidden="1"/>
    <col min="15616" max="15616" width="15.7109375" style="42" hidden="1"/>
    <col min="15617" max="15617" width="33.7109375" style="42" hidden="1"/>
    <col min="15618" max="15618" width="26" style="42" hidden="1"/>
    <col min="15619" max="15619" width="10.7109375" style="42" hidden="1"/>
    <col min="15620" max="15620" width="12.5703125" style="42" hidden="1"/>
    <col min="15621" max="15622" width="12" style="42" hidden="1"/>
    <col min="15623" max="15624" width="10.7109375" style="42" hidden="1"/>
    <col min="15625" max="15625" width="11" style="42" hidden="1"/>
    <col min="15626" max="15634" width="10.7109375" style="42" hidden="1"/>
    <col min="15635" max="15635" width="13.140625" style="42" hidden="1"/>
    <col min="15636" max="15638" width="9.140625" style="42" hidden="1"/>
    <col min="15639" max="15648" width="0" style="42" hidden="1"/>
    <col min="15649" max="15649" width="11.28515625" style="42" hidden="1"/>
    <col min="15650" max="15650" width="12" style="42" hidden="1"/>
    <col min="15651" max="15870" width="9.140625" style="42" hidden="1"/>
    <col min="15871" max="15871" width="26.5703125" style="42" hidden="1"/>
    <col min="15872" max="15872" width="15.7109375" style="42" hidden="1"/>
    <col min="15873" max="15873" width="33.7109375" style="42" hidden="1"/>
    <col min="15874" max="15874" width="26" style="42" hidden="1"/>
    <col min="15875" max="15875" width="10.7109375" style="42" hidden="1"/>
    <col min="15876" max="15876" width="12.5703125" style="42" hidden="1"/>
    <col min="15877" max="15878" width="12" style="42" hidden="1"/>
    <col min="15879" max="15880" width="10.7109375" style="42" hidden="1"/>
    <col min="15881" max="15881" width="11" style="42" hidden="1"/>
    <col min="15882" max="15890" width="10.7109375" style="42" hidden="1"/>
    <col min="15891" max="15891" width="13.140625" style="42" hidden="1"/>
    <col min="15892" max="15894" width="9.140625" style="42" hidden="1"/>
    <col min="15895" max="15904" width="0" style="42" hidden="1"/>
    <col min="15905" max="15905" width="11.28515625" style="42" hidden="1"/>
    <col min="15906" max="15906" width="12" style="42" hidden="1"/>
    <col min="15907" max="16126" width="9.140625" style="42" hidden="1"/>
    <col min="16127" max="16127" width="26.5703125" style="42" hidden="1"/>
    <col min="16128" max="16128" width="15.7109375" style="42" hidden="1"/>
    <col min="16129" max="16129" width="33.7109375" style="42" hidden="1"/>
    <col min="16130" max="16130" width="26" style="42" hidden="1"/>
    <col min="16131" max="16131" width="10.7109375" style="42" hidden="1"/>
    <col min="16132" max="16132" width="12.5703125" style="42" hidden="1"/>
    <col min="16133" max="16134" width="12" style="42" hidden="1"/>
    <col min="16135" max="16136" width="10.7109375" style="42" hidden="1"/>
    <col min="16137" max="16137" width="11" style="42" hidden="1"/>
    <col min="16138" max="16146" width="10.7109375" style="42" hidden="1"/>
    <col min="16147" max="16147" width="13.140625" style="42" hidden="1"/>
    <col min="16148" max="16150" width="9.140625" style="42" hidden="1"/>
    <col min="16151" max="16160" width="0" style="42" hidden="1"/>
    <col min="16161" max="16161" width="11.28515625" style="42" hidden="1"/>
    <col min="16162" max="16162" width="12" style="42" hidden="1"/>
    <col min="16163" max="16170" width="0" style="42" hidden="1"/>
    <col min="16171" max="16171" width="11.28515625" style="42" hidden="1"/>
    <col min="16172" max="16172" width="12" style="42" hidden="1"/>
    <col min="16173" max="16384" width="9.140625" style="42" hidden="1"/>
  </cols>
  <sheetData>
    <row r="1" spans="1:34" ht="14.45" x14ac:dyDescent="0.3"/>
    <row r="2" spans="1:34" ht="37.5" customHeight="1" x14ac:dyDescent="0.25">
      <c r="A2" s="184" t="s">
        <v>43</v>
      </c>
      <c r="B2" s="18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4.45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4" ht="34.5" customHeight="1" x14ac:dyDescent="0.3">
      <c r="A4" s="45" t="s">
        <v>44</v>
      </c>
      <c r="B4" s="186" t="str">
        <f>+'4.1_forrasosszesito'!B1</f>
        <v>Jász-Nagykun-Szolnok</v>
      </c>
      <c r="C4" s="187"/>
      <c r="D4" s="46"/>
      <c r="E4" s="43"/>
      <c r="F4" s="43"/>
      <c r="G4" s="43"/>
      <c r="H4" s="43"/>
      <c r="I4" s="43"/>
      <c r="J4" s="43"/>
      <c r="K4" s="43"/>
      <c r="L4" s="47"/>
      <c r="M4" s="47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</row>
    <row r="5" spans="1:34" ht="52.5" customHeight="1" x14ac:dyDescent="0.25">
      <c r="A5" s="45" t="s">
        <v>45</v>
      </c>
      <c r="B5" s="55">
        <f>+'4.1_forrasosszesito'!B2</f>
        <v>88751999999</v>
      </c>
      <c r="C5" s="48"/>
      <c r="D5" s="43"/>
      <c r="E5" s="49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6" spans="1:34" ht="14.45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34" s="51" customFormat="1" ht="71.25" customHeight="1" x14ac:dyDescent="0.25">
      <c r="A7" s="48"/>
      <c r="B7" s="48"/>
      <c r="C7" s="48"/>
      <c r="D7" s="50"/>
      <c r="E7" s="188">
        <v>2021</v>
      </c>
      <c r="F7" s="189"/>
      <c r="G7" s="189"/>
      <c r="H7" s="190"/>
      <c r="I7" s="188">
        <v>2022</v>
      </c>
      <c r="J7" s="189"/>
      <c r="K7" s="189"/>
      <c r="L7" s="190"/>
      <c r="M7" s="188">
        <v>2023</v>
      </c>
      <c r="N7" s="189"/>
      <c r="O7" s="189"/>
      <c r="P7" s="190"/>
      <c r="Q7" s="188">
        <v>2024</v>
      </c>
      <c r="R7" s="189"/>
      <c r="S7" s="189"/>
      <c r="T7" s="190"/>
      <c r="U7" s="188">
        <v>2025</v>
      </c>
      <c r="V7" s="189"/>
      <c r="W7" s="189"/>
      <c r="X7" s="190"/>
      <c r="Y7" s="188">
        <v>2026</v>
      </c>
      <c r="Z7" s="189"/>
      <c r="AA7" s="189"/>
      <c r="AB7" s="190"/>
      <c r="AC7" s="191">
        <v>2027</v>
      </c>
      <c r="AD7" s="192"/>
      <c r="AE7" s="192"/>
      <c r="AF7" s="193"/>
      <c r="AG7" s="194" t="s">
        <v>46</v>
      </c>
      <c r="AH7" s="196" t="s">
        <v>47</v>
      </c>
    </row>
    <row r="8" spans="1:34" ht="38.25" customHeight="1" thickBot="1" x14ac:dyDescent="0.3">
      <c r="A8" s="52" t="s">
        <v>48</v>
      </c>
      <c r="B8" s="197" t="s">
        <v>49</v>
      </c>
      <c r="C8" s="197"/>
      <c r="D8" s="53" t="s">
        <v>50</v>
      </c>
      <c r="E8" s="54" t="s">
        <v>51</v>
      </c>
      <c r="F8" s="54" t="s">
        <v>52</v>
      </c>
      <c r="G8" s="54" t="s">
        <v>53</v>
      </c>
      <c r="H8" s="54" t="s">
        <v>54</v>
      </c>
      <c r="I8" s="54" t="s">
        <v>51</v>
      </c>
      <c r="J8" s="54" t="s">
        <v>52</v>
      </c>
      <c r="K8" s="54" t="s">
        <v>53</v>
      </c>
      <c r="L8" s="54" t="s">
        <v>54</v>
      </c>
      <c r="M8" s="54" t="s">
        <v>51</v>
      </c>
      <c r="N8" s="54" t="s">
        <v>52</v>
      </c>
      <c r="O8" s="54" t="s">
        <v>53</v>
      </c>
      <c r="P8" s="54" t="s">
        <v>54</v>
      </c>
      <c r="Q8" s="54" t="s">
        <v>51</v>
      </c>
      <c r="R8" s="54" t="s">
        <v>52</v>
      </c>
      <c r="S8" s="54" t="s">
        <v>53</v>
      </c>
      <c r="T8" s="54" t="s">
        <v>54</v>
      </c>
      <c r="U8" s="54" t="s">
        <v>51</v>
      </c>
      <c r="V8" s="54" t="s">
        <v>52</v>
      </c>
      <c r="W8" s="54" t="s">
        <v>53</v>
      </c>
      <c r="X8" s="54" t="s">
        <v>54</v>
      </c>
      <c r="Y8" s="54" t="s">
        <v>51</v>
      </c>
      <c r="Z8" s="54" t="s">
        <v>52</v>
      </c>
      <c r="AA8" s="54" t="s">
        <v>53</v>
      </c>
      <c r="AB8" s="54" t="s">
        <v>54</v>
      </c>
      <c r="AC8" s="54" t="s">
        <v>51</v>
      </c>
      <c r="AD8" s="54" t="s">
        <v>52</v>
      </c>
      <c r="AE8" s="54" t="s">
        <v>53</v>
      </c>
      <c r="AF8" s="54" t="s">
        <v>54</v>
      </c>
      <c r="AG8" s="195"/>
      <c r="AH8" s="196"/>
    </row>
    <row r="9" spans="1:34" ht="36" customHeight="1" x14ac:dyDescent="0.35">
      <c r="A9" s="205" t="s">
        <v>6</v>
      </c>
      <c r="B9" s="209" t="s">
        <v>57</v>
      </c>
      <c r="C9" s="210"/>
      <c r="D9" s="144">
        <f>+'4.1_forrasosszesito'!G10</f>
        <v>7599389999</v>
      </c>
      <c r="E9" s="145"/>
      <c r="F9" s="145"/>
      <c r="G9" s="145"/>
      <c r="H9" s="149">
        <v>7599389999</v>
      </c>
      <c r="I9" s="145"/>
      <c r="J9" s="146"/>
      <c r="K9" s="146"/>
      <c r="L9" s="146"/>
      <c r="M9" s="146"/>
      <c r="N9" s="146"/>
      <c r="O9" s="146"/>
      <c r="P9" s="14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7">
        <f>SUM(E9:P9)</f>
        <v>7599389999</v>
      </c>
      <c r="AH9" s="57">
        <f>AG9-D9</f>
        <v>0</v>
      </c>
    </row>
    <row r="10" spans="1:34" ht="21" customHeight="1" x14ac:dyDescent="0.35">
      <c r="A10" s="206"/>
      <c r="B10" s="198" t="s">
        <v>35</v>
      </c>
      <c r="C10" s="199"/>
      <c r="D10" s="58">
        <f>+'4.1_forrasosszesito'!G11</f>
        <v>13650057600</v>
      </c>
      <c r="E10" s="145"/>
      <c r="F10" s="145"/>
      <c r="G10" s="145"/>
      <c r="H10" s="149">
        <v>13650057600</v>
      </c>
      <c r="I10" s="145"/>
      <c r="J10" s="146"/>
      <c r="K10" s="146"/>
      <c r="L10" s="146"/>
      <c r="M10" s="146"/>
      <c r="N10" s="147"/>
      <c r="O10" s="147"/>
      <c r="P10" s="147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7">
        <f>SUM(E10:P10)</f>
        <v>13650057600</v>
      </c>
      <c r="AH10" s="57">
        <f t="shared" ref="AH10:AH23" si="0">AG10-D10</f>
        <v>0</v>
      </c>
    </row>
    <row r="11" spans="1:34" ht="21" customHeight="1" x14ac:dyDescent="0.35">
      <c r="A11" s="206"/>
      <c r="B11" s="198" t="s">
        <v>8</v>
      </c>
      <c r="C11" s="199"/>
      <c r="D11" s="58">
        <f>+'4.1_forrasosszesito'!G12</f>
        <v>7100160000</v>
      </c>
      <c r="E11" s="145"/>
      <c r="F11" s="145"/>
      <c r="G11" s="145"/>
      <c r="H11" s="149">
        <v>7100160000</v>
      </c>
      <c r="I11" s="145"/>
      <c r="J11" s="146"/>
      <c r="K11" s="146"/>
      <c r="L11" s="146"/>
      <c r="M11" s="147"/>
      <c r="N11" s="146"/>
      <c r="O11" s="146"/>
      <c r="P11" s="59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7">
        <f t="shared" ref="AG11:AG24" si="1">SUM(E11:P11)</f>
        <v>7100160000</v>
      </c>
      <c r="AH11" s="57">
        <f t="shared" si="0"/>
        <v>0</v>
      </c>
    </row>
    <row r="12" spans="1:34" ht="42" customHeight="1" x14ac:dyDescent="0.35">
      <c r="A12" s="206"/>
      <c r="B12" s="199" t="s">
        <v>11</v>
      </c>
      <c r="C12" s="200"/>
      <c r="D12" s="58">
        <f>+'4.1_forrasosszesito'!G15</f>
        <v>11000011631</v>
      </c>
      <c r="E12" s="145"/>
      <c r="F12" s="145"/>
      <c r="G12" s="145"/>
      <c r="H12" s="149">
        <v>11000011631</v>
      </c>
      <c r="I12" s="145"/>
      <c r="J12" s="146"/>
      <c r="K12" s="147"/>
      <c r="L12" s="147"/>
      <c r="M12" s="147"/>
      <c r="N12" s="147"/>
      <c r="O12" s="147"/>
      <c r="P12" s="147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7">
        <f t="shared" si="1"/>
        <v>11000011631</v>
      </c>
      <c r="AH12" s="57">
        <f t="shared" si="0"/>
        <v>0</v>
      </c>
    </row>
    <row r="13" spans="1:34" ht="39.75" customHeight="1" x14ac:dyDescent="0.35">
      <c r="A13" s="206"/>
      <c r="B13" s="198" t="s">
        <v>58</v>
      </c>
      <c r="C13" s="199"/>
      <c r="D13" s="58">
        <f>+'4.1_forrasosszesito'!G19</f>
        <v>887520001</v>
      </c>
      <c r="E13" s="145"/>
      <c r="F13" s="145"/>
      <c r="G13" s="145"/>
      <c r="H13" s="149">
        <v>887520001</v>
      </c>
      <c r="I13" s="145"/>
      <c r="J13" s="146"/>
      <c r="K13" s="146"/>
      <c r="L13" s="146"/>
      <c r="M13" s="146"/>
      <c r="N13" s="146"/>
      <c r="O13" s="146"/>
      <c r="P13" s="14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>
        <f t="shared" si="1"/>
        <v>887520001</v>
      </c>
      <c r="AH13" s="57">
        <f t="shared" si="0"/>
        <v>0</v>
      </c>
    </row>
    <row r="14" spans="1:34" ht="45.75" customHeight="1" x14ac:dyDescent="0.35">
      <c r="A14" s="206"/>
      <c r="B14" s="198" t="s">
        <v>34</v>
      </c>
      <c r="C14" s="199"/>
      <c r="D14" s="58">
        <f>+'4.1_forrasosszesito'!G20</f>
        <v>5999990209</v>
      </c>
      <c r="E14" s="145"/>
      <c r="F14" s="145"/>
      <c r="G14" s="145"/>
      <c r="H14" s="149">
        <v>5999990209</v>
      </c>
      <c r="I14" s="145"/>
      <c r="J14" s="146"/>
      <c r="K14" s="146"/>
      <c r="L14" s="146"/>
      <c r="M14" s="146"/>
      <c r="N14" s="146"/>
      <c r="O14" s="146"/>
      <c r="P14" s="14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7">
        <f t="shared" si="1"/>
        <v>5999990209</v>
      </c>
      <c r="AH14" s="57">
        <f t="shared" si="0"/>
        <v>0</v>
      </c>
    </row>
    <row r="15" spans="1:34" ht="39.75" customHeight="1" thickBot="1" x14ac:dyDescent="0.4">
      <c r="A15" s="207"/>
      <c r="B15" s="199" t="s">
        <v>70</v>
      </c>
      <c r="C15" s="200"/>
      <c r="D15" s="58">
        <f>+'4.1_forrasosszesito'!G23</f>
        <v>11935918828</v>
      </c>
      <c r="E15" s="145"/>
      <c r="F15" s="145"/>
      <c r="G15" s="145"/>
      <c r="H15" s="149">
        <v>11935918828</v>
      </c>
      <c r="I15" s="145"/>
      <c r="J15" s="146"/>
      <c r="K15" s="146"/>
      <c r="L15" s="146"/>
      <c r="M15" s="146"/>
      <c r="N15" s="146"/>
      <c r="O15" s="146"/>
      <c r="P15" s="14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7">
        <f t="shared" si="1"/>
        <v>11935918828</v>
      </c>
      <c r="AH15" s="57">
        <f t="shared" si="0"/>
        <v>0</v>
      </c>
    </row>
    <row r="16" spans="1:34" ht="39.75" customHeight="1" thickBot="1" x14ac:dyDescent="0.4">
      <c r="A16" s="208" t="s">
        <v>13</v>
      </c>
      <c r="B16" s="199" t="s">
        <v>63</v>
      </c>
      <c r="C16" s="200"/>
      <c r="D16" s="58">
        <f>+'4.1_forrasosszesito'!G25</f>
        <v>5217730079</v>
      </c>
      <c r="E16" s="145"/>
      <c r="F16" s="145"/>
      <c r="G16" s="145"/>
      <c r="H16" s="149">
        <v>5217730079</v>
      </c>
      <c r="I16" s="145"/>
      <c r="J16" s="146"/>
      <c r="K16" s="146"/>
      <c r="L16" s="146"/>
      <c r="M16" s="146"/>
      <c r="N16" s="146"/>
      <c r="O16" s="146"/>
      <c r="P16" s="14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7">
        <f t="shared" si="1"/>
        <v>5217730079</v>
      </c>
      <c r="AH16" s="57">
        <f t="shared" si="0"/>
        <v>0</v>
      </c>
    </row>
    <row r="17" spans="1:34" ht="39.75" customHeight="1" thickBot="1" x14ac:dyDescent="0.4">
      <c r="A17" s="208"/>
      <c r="B17" s="199" t="s">
        <v>64</v>
      </c>
      <c r="C17" s="200"/>
      <c r="D17" s="58">
        <f>+'4.1_forrasosszesito'!G27</f>
        <v>2662560000</v>
      </c>
      <c r="E17" s="145"/>
      <c r="F17" s="145"/>
      <c r="G17" s="145"/>
      <c r="H17" s="149">
        <v>2662560000</v>
      </c>
      <c r="I17" s="145"/>
      <c r="J17" s="146"/>
      <c r="K17" s="146"/>
      <c r="L17" s="146"/>
      <c r="M17" s="146"/>
      <c r="N17" s="146"/>
      <c r="O17" s="146"/>
      <c r="P17" s="14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>
        <f t="shared" si="1"/>
        <v>2662560000</v>
      </c>
      <c r="AH17" s="57">
        <f t="shared" si="0"/>
        <v>0</v>
      </c>
    </row>
    <row r="18" spans="1:34" ht="39.75" customHeight="1" x14ac:dyDescent="0.35">
      <c r="A18" s="205" t="s">
        <v>40</v>
      </c>
      <c r="B18" s="199" t="s">
        <v>65</v>
      </c>
      <c r="C18" s="200"/>
      <c r="D18" s="58">
        <f>+'4.1_forrasosszesito'!G30</f>
        <v>5000287680</v>
      </c>
      <c r="E18" s="145"/>
      <c r="F18" s="145"/>
      <c r="G18" s="145"/>
      <c r="H18" s="149">
        <v>5000287680</v>
      </c>
      <c r="I18" s="145"/>
      <c r="J18" s="146"/>
      <c r="K18" s="146"/>
      <c r="L18" s="146"/>
      <c r="M18" s="146"/>
      <c r="N18" s="146"/>
      <c r="O18" s="146"/>
      <c r="P18" s="14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7">
        <f t="shared" si="1"/>
        <v>5000287680</v>
      </c>
      <c r="AH18" s="57">
        <f t="shared" si="0"/>
        <v>0</v>
      </c>
    </row>
    <row r="19" spans="1:34" ht="39.75" customHeight="1" x14ac:dyDescent="0.35">
      <c r="A19" s="206"/>
      <c r="B19" s="199" t="s">
        <v>66</v>
      </c>
      <c r="C19" s="200"/>
      <c r="D19" s="58">
        <f>+'4.1_forrasosszesito'!G31</f>
        <v>887520001</v>
      </c>
      <c r="E19" s="145"/>
      <c r="F19" s="145"/>
      <c r="G19" s="145"/>
      <c r="H19" s="149">
        <v>887520001</v>
      </c>
      <c r="I19" s="145"/>
      <c r="J19" s="146"/>
      <c r="K19" s="146"/>
      <c r="L19" s="146"/>
      <c r="M19" s="146"/>
      <c r="N19" s="146"/>
      <c r="O19" s="146"/>
      <c r="P19" s="14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7">
        <f t="shared" si="1"/>
        <v>887520001</v>
      </c>
      <c r="AH19" s="57">
        <f t="shared" si="0"/>
        <v>0</v>
      </c>
    </row>
    <row r="20" spans="1:34" ht="39.75" customHeight="1" x14ac:dyDescent="0.35">
      <c r="A20" s="206"/>
      <c r="B20" s="199" t="s">
        <v>67</v>
      </c>
      <c r="C20" s="200"/>
      <c r="D20" s="58">
        <f>+'4.1_forrasosszesito'!G32</f>
        <v>3550080000</v>
      </c>
      <c r="E20" s="145"/>
      <c r="F20" s="145"/>
      <c r="G20" s="145"/>
      <c r="H20" s="149">
        <v>3550080000</v>
      </c>
      <c r="I20" s="145"/>
      <c r="J20" s="146"/>
      <c r="K20" s="146"/>
      <c r="L20" s="146"/>
      <c r="M20" s="146"/>
      <c r="N20" s="146"/>
      <c r="O20" s="146"/>
      <c r="P20" s="14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7">
        <f t="shared" si="1"/>
        <v>3550080000</v>
      </c>
      <c r="AH20" s="57">
        <f t="shared" si="0"/>
        <v>0</v>
      </c>
    </row>
    <row r="21" spans="1:34" ht="39.75" customHeight="1" x14ac:dyDescent="0.35">
      <c r="A21" s="206"/>
      <c r="B21" s="199" t="s">
        <v>68</v>
      </c>
      <c r="C21" s="200"/>
      <c r="D21" s="58">
        <f>+'4.1_forrasosszesito'!G35</f>
        <v>5601138720</v>
      </c>
      <c r="E21" s="145"/>
      <c r="F21" s="145"/>
      <c r="G21" s="145"/>
      <c r="H21" s="149">
        <v>5601138720</v>
      </c>
      <c r="I21" s="145"/>
      <c r="J21" s="146"/>
      <c r="K21" s="146"/>
      <c r="L21" s="146"/>
      <c r="M21" s="146"/>
      <c r="N21" s="146"/>
      <c r="O21" s="146"/>
      <c r="P21" s="14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7">
        <f t="shared" si="1"/>
        <v>5601138720</v>
      </c>
      <c r="AH21" s="57">
        <f t="shared" si="0"/>
        <v>0</v>
      </c>
    </row>
    <row r="22" spans="1:34" ht="39.75" customHeight="1" x14ac:dyDescent="0.35">
      <c r="A22" s="206"/>
      <c r="B22" s="199" t="s">
        <v>36</v>
      </c>
      <c r="C22" s="200"/>
      <c r="D22" s="58">
        <f>+'4.1_forrasosszesito'!G37</f>
        <v>2218800000</v>
      </c>
      <c r="E22" s="145"/>
      <c r="F22" s="145"/>
      <c r="G22" s="145"/>
      <c r="H22" s="149">
        <v>2218800000</v>
      </c>
      <c r="I22" s="145"/>
      <c r="J22" s="146"/>
      <c r="K22" s="146"/>
      <c r="L22" s="146"/>
      <c r="M22" s="146"/>
      <c r="N22" s="146"/>
      <c r="O22" s="146"/>
      <c r="P22" s="14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7">
        <f t="shared" si="1"/>
        <v>2218800000</v>
      </c>
      <c r="AH22" s="57">
        <f t="shared" si="0"/>
        <v>0</v>
      </c>
    </row>
    <row r="23" spans="1:34" ht="39.75" customHeight="1" x14ac:dyDescent="0.35">
      <c r="A23" s="206"/>
      <c r="B23" s="199" t="s">
        <v>37</v>
      </c>
      <c r="C23" s="200"/>
      <c r="D23" s="58">
        <f>+'4.1_forrasosszesito'!G41</f>
        <v>2218799999</v>
      </c>
      <c r="E23" s="145"/>
      <c r="F23" s="145"/>
      <c r="G23" s="145"/>
      <c r="H23" s="149">
        <v>2218800000</v>
      </c>
      <c r="I23" s="145"/>
      <c r="J23" s="146"/>
      <c r="K23" s="146"/>
      <c r="L23" s="146"/>
      <c r="M23" s="146"/>
      <c r="N23" s="146"/>
      <c r="O23" s="146"/>
      <c r="P23" s="14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7">
        <f t="shared" si="1"/>
        <v>2218800000</v>
      </c>
      <c r="AH23" s="57">
        <f t="shared" si="0"/>
        <v>1</v>
      </c>
    </row>
    <row r="24" spans="1:34" ht="39.75" customHeight="1" thickBot="1" x14ac:dyDescent="0.4">
      <c r="A24" s="207"/>
      <c r="B24" s="203" t="s">
        <v>69</v>
      </c>
      <c r="C24" s="204"/>
      <c r="D24" s="58">
        <f>+'4.1_forrasosszesito'!G45</f>
        <v>3222035252</v>
      </c>
      <c r="E24" s="145"/>
      <c r="F24" s="145"/>
      <c r="G24" s="145"/>
      <c r="H24" s="149">
        <v>3222035252</v>
      </c>
      <c r="I24" s="145"/>
      <c r="J24" s="146"/>
      <c r="K24" s="146"/>
      <c r="L24" s="146"/>
      <c r="M24" s="146"/>
      <c r="N24" s="146"/>
      <c r="O24" s="146"/>
      <c r="P24" s="14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7">
        <f t="shared" si="1"/>
        <v>3222035252</v>
      </c>
      <c r="AH24" s="57">
        <f>AG24-D24</f>
        <v>0</v>
      </c>
    </row>
    <row r="25" spans="1:34" ht="35.25" customHeight="1" x14ac:dyDescent="0.25">
      <c r="A25" s="43"/>
      <c r="B25" s="43"/>
      <c r="C25" s="43"/>
      <c r="D25" s="148">
        <f>SUM(D9:D24)</f>
        <v>88751999999</v>
      </c>
      <c r="E25" s="60">
        <f t="shared" ref="E25:AE25" si="2">SUM(E9:E24)</f>
        <v>0</v>
      </c>
      <c r="F25" s="60">
        <f t="shared" si="2"/>
        <v>0</v>
      </c>
      <c r="G25" s="60">
        <f t="shared" si="2"/>
        <v>0</v>
      </c>
      <c r="H25" s="60">
        <f t="shared" si="2"/>
        <v>88752000000</v>
      </c>
      <c r="I25" s="60">
        <f t="shared" si="2"/>
        <v>0</v>
      </c>
      <c r="J25" s="60">
        <f t="shared" si="2"/>
        <v>0</v>
      </c>
      <c r="K25" s="60">
        <f t="shared" si="2"/>
        <v>0</v>
      </c>
      <c r="L25" s="60">
        <f t="shared" si="2"/>
        <v>0</v>
      </c>
      <c r="M25" s="60">
        <f t="shared" si="2"/>
        <v>0</v>
      </c>
      <c r="N25" s="60">
        <f t="shared" si="2"/>
        <v>0</v>
      </c>
      <c r="O25" s="60">
        <f t="shared" si="2"/>
        <v>0</v>
      </c>
      <c r="P25" s="60">
        <f t="shared" si="2"/>
        <v>0</v>
      </c>
      <c r="Q25" s="60">
        <f t="shared" si="2"/>
        <v>0</v>
      </c>
      <c r="R25" s="60">
        <f t="shared" si="2"/>
        <v>0</v>
      </c>
      <c r="S25" s="60">
        <f t="shared" si="2"/>
        <v>0</v>
      </c>
      <c r="T25" s="60">
        <f t="shared" si="2"/>
        <v>0</v>
      </c>
      <c r="U25" s="60">
        <f t="shared" si="2"/>
        <v>0</v>
      </c>
      <c r="V25" s="60">
        <f t="shared" si="2"/>
        <v>0</v>
      </c>
      <c r="W25" s="60">
        <f t="shared" si="2"/>
        <v>0</v>
      </c>
      <c r="X25" s="60">
        <f t="shared" si="2"/>
        <v>0</v>
      </c>
      <c r="Y25" s="60">
        <f t="shared" si="2"/>
        <v>0</v>
      </c>
      <c r="Z25" s="60">
        <f t="shared" si="2"/>
        <v>0</v>
      </c>
      <c r="AA25" s="60">
        <f t="shared" si="2"/>
        <v>0</v>
      </c>
      <c r="AB25" s="60">
        <f t="shared" si="2"/>
        <v>0</v>
      </c>
      <c r="AC25" s="60">
        <f t="shared" si="2"/>
        <v>0</v>
      </c>
      <c r="AD25" s="60">
        <f t="shared" si="2"/>
        <v>0</v>
      </c>
      <c r="AE25" s="60">
        <f t="shared" si="2"/>
        <v>0</v>
      </c>
      <c r="AF25" s="60">
        <f>SUM(AF9:AF24)</f>
        <v>0</v>
      </c>
      <c r="AG25" s="61">
        <f>SUM(AG9:AG24)</f>
        <v>88752000000</v>
      </c>
      <c r="AH25" s="61">
        <f>SUM(AH9:AH24)</f>
        <v>1</v>
      </c>
    </row>
    <row r="26" spans="1:34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</row>
    <row r="27" spans="1:34" x14ac:dyDescent="0.25">
      <c r="A27" s="201" t="s">
        <v>55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43"/>
      <c r="T27" s="43"/>
      <c r="U27" s="43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</row>
    <row r="28" spans="1:34" x14ac:dyDescent="0.25">
      <c r="A28" s="201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43"/>
      <c r="T28" s="43"/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</row>
    <row r="29" spans="1:34" x14ac:dyDescent="0.25">
      <c r="A29" s="201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</row>
    <row r="30" spans="1:34" ht="27" customHeight="1" x14ac:dyDescent="0.25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</row>
    <row r="31" spans="1:34" ht="47.25" customHeight="1" x14ac:dyDescent="0.25">
      <c r="A31" s="201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</row>
    <row r="32" spans="1:3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ht="15" customHeight="1" x14ac:dyDescent="0.25"/>
    <row r="46" ht="15" customHeight="1" x14ac:dyDescent="0.25"/>
  </sheetData>
  <sheetProtection formatCells="0" insertColumns="0" insertRows="0"/>
  <protectedRanges>
    <protectedRange sqref="E9:I24" name="Tartomány1"/>
    <protectedRange sqref="W9:AF24" name="Tartomány1_1"/>
    <protectedRange sqref="O11 O10:P10 Q10:T11 J9:T9 J10:N11 J12:T24" name="Tartomány1_4"/>
    <protectedRange sqref="V10 U9:V9 U11:V24" name="Tartomány1_1_3"/>
  </protectedRanges>
  <mergeCells count="32">
    <mergeCell ref="A27:R31"/>
    <mergeCell ref="B24:C24"/>
    <mergeCell ref="A18:A24"/>
    <mergeCell ref="B14:C14"/>
    <mergeCell ref="A16:A17"/>
    <mergeCell ref="B16:C16"/>
    <mergeCell ref="B17:C17"/>
    <mergeCell ref="B18:C18"/>
    <mergeCell ref="B19:C19"/>
    <mergeCell ref="B20:C20"/>
    <mergeCell ref="B21:C21"/>
    <mergeCell ref="A9:A15"/>
    <mergeCell ref="B9:C9"/>
    <mergeCell ref="B10:C10"/>
    <mergeCell ref="B11:C11"/>
    <mergeCell ref="B12:C12"/>
    <mergeCell ref="B13:C13"/>
    <mergeCell ref="B22:C22"/>
    <mergeCell ref="B23:C23"/>
    <mergeCell ref="B15:C15"/>
    <mergeCell ref="U7:X7"/>
    <mergeCell ref="Y7:AB7"/>
    <mergeCell ref="AC7:AF7"/>
    <mergeCell ref="AG7:AG8"/>
    <mergeCell ref="AH7:AH8"/>
    <mergeCell ref="B8:C8"/>
    <mergeCell ref="Q7:T7"/>
    <mergeCell ref="A2:B2"/>
    <mergeCell ref="B4:C4"/>
    <mergeCell ref="E7:H7"/>
    <mergeCell ref="I7:L7"/>
    <mergeCell ref="M7:P7"/>
  </mergeCells>
  <conditionalFormatting sqref="AH9:AH24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42" fitToHeight="7" pageOrder="overThenDown" orientation="landscape" r:id="rId1"/>
  <headerFooter>
    <oddHeader>&amp;A</oddHeader>
    <oddFooter>&amp;P. oldal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4.1_forrasosszesito</vt:lpstr>
      <vt:lpstr>8.1._ütemezés</vt:lpstr>
      <vt:lpstr>'4.1_forrasosszesito'!Nyomtatási_cím</vt:lpstr>
      <vt:lpstr>'8.1._ütemezés'!Nyomtatási_cím</vt:lpstr>
      <vt:lpstr>'4.1_forrasosszesito'!Nyomtatási_terület</vt:lpstr>
      <vt:lpstr>'8.1._ütemezés'!Nyomtatási_terület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Nagyváradi Tímea</dc:creator>
  <cp:lastModifiedBy>Vér Ágnes</cp:lastModifiedBy>
  <cp:lastPrinted>2021-05-17T10:55:59Z</cp:lastPrinted>
  <dcterms:created xsi:type="dcterms:W3CDTF">2021-01-05T10:29:48Z</dcterms:created>
  <dcterms:modified xsi:type="dcterms:W3CDTF">2021-06-14T12:47:38Z</dcterms:modified>
</cp:coreProperties>
</file>